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еяново\"/>
    </mc:Choice>
  </mc:AlternateContent>
  <bookViews>
    <workbookView xWindow="0" yWindow="0" windowWidth="28800" windowHeight="11835"/>
  </bookViews>
  <sheets>
    <sheet name="Расчеты" sheetId="5" r:id="rId1"/>
  </sheets>
  <definedNames>
    <definedName name="_xlnm.Print_Area" localSheetId="0">Расчеты!$A$1:$L$160</definedName>
  </definedNames>
  <calcPr calcId="152511"/>
</workbook>
</file>

<file path=xl/calcChain.xml><?xml version="1.0" encoding="utf-8"?>
<calcChain xmlns="http://schemas.openxmlformats.org/spreadsheetml/2006/main">
  <c r="I119" i="5" l="1"/>
  <c r="I118" i="5"/>
  <c r="J60" i="5"/>
  <c r="J69" i="5" s="1"/>
  <c r="J64" i="5"/>
  <c r="J66" i="5"/>
  <c r="I144" i="5" l="1"/>
  <c r="I136" i="5" l="1"/>
  <c r="I60" i="5" l="1"/>
  <c r="I64" i="5" l="1"/>
  <c r="I66" i="5"/>
  <c r="G89" i="5" l="1"/>
  <c r="I160" i="5"/>
</calcChain>
</file>

<file path=xl/sharedStrings.xml><?xml version="1.0" encoding="utf-8"?>
<sst xmlns="http://schemas.openxmlformats.org/spreadsheetml/2006/main" count="257" uniqueCount="135">
  <si>
    <t>Наименование показателя</t>
  </si>
  <si>
    <t>Код строки</t>
  </si>
  <si>
    <t>всего</t>
  </si>
  <si>
    <t>в том числе</t>
  </si>
  <si>
    <t>х</t>
  </si>
  <si>
    <t>Электроэнергия</t>
  </si>
  <si>
    <t>№ п/п</t>
  </si>
  <si>
    <t>Обоснования (расчеты) плановых поступлений и выплат</t>
  </si>
  <si>
    <t>1.1 Расчет доходов от собственности</t>
  </si>
  <si>
    <t>Наименование объекта</t>
  </si>
  <si>
    <t>плата (тариф) арендной платы за единицу площади, руб</t>
  </si>
  <si>
    <t>планируемый объем предоставления имущества в аренду ( в натуральных показателях)</t>
  </si>
  <si>
    <t xml:space="preserve"> объем планируемых поступлений, руб</t>
  </si>
  <si>
    <t>на текущий фин год</t>
  </si>
  <si>
    <t>на 1-й год план периода</t>
  </si>
  <si>
    <t>на 2-й год план периода</t>
  </si>
  <si>
    <t>Недвижимое имущество, всего</t>
  </si>
  <si>
    <t>Помещения нежилые, кв.м</t>
  </si>
  <si>
    <t>Движимое имущество, всего</t>
  </si>
  <si>
    <t>Итого</t>
  </si>
  <si>
    <t>Наименование услуг</t>
  </si>
  <si>
    <t>Цена (тариф) за единицу услуги</t>
  </si>
  <si>
    <t>Объем оказания</t>
  </si>
  <si>
    <t>РАСЧЕТЫ (ОБОСНОВАНИЯ)</t>
  </si>
  <si>
    <t>к плану финансово-хозяйственной деятельности</t>
  </si>
  <si>
    <t xml:space="preserve">муниципального учреждения по расходам </t>
  </si>
  <si>
    <t>1. Расчеты (обоснования) выплат персоналу (строка 2100)</t>
  </si>
  <si>
    <t>Код видов расходов ________________________________________________________</t>
  </si>
  <si>
    <t>Источник финансового обеспечения __________________________________________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</si>
  <si>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</si>
  <si>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</si>
  <si>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</si>
  <si>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</si>
  <si>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</si>
  <si>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</si>
  <si>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</si>
  <si>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Итого:</t>
  </si>
  <si>
    <t>x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</si>
  <si>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</si>
  <si>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</si>
  <si>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</si>
  <si>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</si>
  <si>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N п/п</t>
  </si>
  <si>
    <t>Наименование государственного внебюджетного фонда</t>
  </si>
  <si>
    <t>Размер базы для начисления страховых взносов, руб.</t>
  </si>
  <si>
    <t>Страховые взносы в Пенсионный фонд Российской Федерации, всего</t>
  </si>
  <si>
    <t>1.1.</t>
  </si>
  <si>
    <t>1.2.</t>
  </si>
  <si>
    <t>по ставке 10,0%</t>
  </si>
  <si>
    <t>Страховые взносы в Фонд социального страхования Российской Федерации, всего</t>
  </si>
  <si>
    <t>2.1.</t>
  </si>
  <si>
    <t>обязательное социальное страхование на случай временной нетрудоспособности и в связи с материнством по ставке 2,9%</t>
  </si>
  <si>
    <t>2.2.</t>
  </si>
  <si>
    <t>обязательное социальное страхование от несчастных случаев на производстве и профессиональных заболеваний по ставке 0,2%</t>
  </si>
  <si>
    <t>2.3.</t>
  </si>
  <si>
    <t>обязательное социальное страхование от несчастных случаев на производстве и профессиональных заболеваний по ставке 0,_% *</t>
  </si>
  <si>
    <t>Страховые взносы в Федеральный фонд обязательного медицинского страхования, всего (по ставке 5,1%)</t>
  </si>
  <si>
    <t>Размер одной выплаты, руб.</t>
  </si>
  <si>
    <t>Количество выплат в год</t>
  </si>
  <si>
    <t>Налоговая база, руб.</t>
  </si>
  <si>
    <t>Ставка налога, %</t>
  </si>
  <si>
    <t xml:space="preserve">Сумма исчисленного налога, подлежащего уплате, руб. </t>
  </si>
  <si>
    <t>6. Расчет (обоснование) расходов на закупку товаров, работ, услуг (стр 2600)</t>
  </si>
  <si>
    <t>Количество номеров</t>
  </si>
  <si>
    <t>Количество платежей в год</t>
  </si>
  <si>
    <t>Стоимость за единицу, руб.</t>
  </si>
  <si>
    <t xml:space="preserve">  6.2. Расчет (обоснование) расходов на оплату транспортных услуг</t>
  </si>
  <si>
    <t>Количество услуг перевозки</t>
  </si>
  <si>
    <t>Цена услуги перевозки, руб.</t>
  </si>
  <si>
    <t xml:space="preserve">  6.3. Расчет (обоснование) расходов на оплату коммунальных услуг</t>
  </si>
  <si>
    <t>Размер потребления ресурсов</t>
  </si>
  <si>
    <t>Тариф (с учетом НДС), руб.</t>
  </si>
  <si>
    <t>Индексация, %</t>
  </si>
  <si>
    <t>6.4. Расчет (обоснование) расходов на оплату аренды имущества</t>
  </si>
  <si>
    <t>Количество</t>
  </si>
  <si>
    <t>Ставка арендной платы</t>
  </si>
  <si>
    <t>Стоимость с учетом НДС, руб.</t>
  </si>
  <si>
    <t xml:space="preserve">     </t>
  </si>
  <si>
    <t xml:space="preserve">   6.5. Расчет (обоснование) расходов на оплату работ, услуг</t>
  </si>
  <si>
    <t xml:space="preserve">                          по содержанию имущества</t>
  </si>
  <si>
    <t>Объект</t>
  </si>
  <si>
    <t>Количество работ (услуг)</t>
  </si>
  <si>
    <t>Стоимость работ (услуг), руб.</t>
  </si>
  <si>
    <t xml:space="preserve">  6.6. Расчет (обоснование) расходов на оплату прочих работ, услуг</t>
  </si>
  <si>
    <t>Количество договоров</t>
  </si>
  <si>
    <t>Стоимость услуги, руб.</t>
  </si>
  <si>
    <t>Средняя стоимость, руб.</t>
  </si>
  <si>
    <t>1.3. Расчеты (обоснования) страховых взносов на обязательное страхование в Пенсионный фонд Российской Федерации, в Фон социального страхования РФ, в Федеральный  фонд обязательного медицинского страхования</t>
  </si>
  <si>
    <t>2. Расчеты (обоснования) расходов на социальные и иные выплаты населению (стр 2200)</t>
  </si>
  <si>
    <t>1.1.2 Расчет доходов от иной приносящей доход деятельности</t>
  </si>
  <si>
    <t>1.1.1 Расчет доходов в виде арендной либо иной платы за передачу в безвозмездное пользование муниципального имущества</t>
  </si>
  <si>
    <t>3. Расчет (обоснование) расходов на уплату налогов, сборов и иных платежей (стр 2300)</t>
  </si>
  <si>
    <t>4. Расчет (обоснование) прочих расходов (кроме расходов на закупку товаров, работ, услуг) (стр2500)</t>
  </si>
  <si>
    <t xml:space="preserve"> 6.7. Расчет (обоснование) расходов на приобретение основных   средств, материальных запасов</t>
  </si>
  <si>
    <t>Код видов расходов 111( оплата труда)</t>
  </si>
  <si>
    <t>Источник финансового обеспечения      4   (субсидия на выполнения гос.задания)</t>
  </si>
  <si>
    <t xml:space="preserve">Руководитель </t>
  </si>
  <si>
    <t>Налог на имущество</t>
  </si>
  <si>
    <t>Источник финансового обеспечения _ 4  _(субсидия на выполнение гос.задания)</t>
  </si>
  <si>
    <t>Источник финансового обеспечения ____4 __ (субсидия на выполнения гос.задания)</t>
  </si>
  <si>
    <t xml:space="preserve"> Стипендия </t>
  </si>
  <si>
    <t>Водоснабжение</t>
  </si>
  <si>
    <t xml:space="preserve"> Оплата работ .услуг по содержанию имущества</t>
  </si>
  <si>
    <t xml:space="preserve"> Оплата прочих  работ .услуг</t>
  </si>
  <si>
    <t>продукты питания</t>
  </si>
  <si>
    <t>итого</t>
  </si>
  <si>
    <t>Код видов расходов _______119__________________</t>
  </si>
  <si>
    <t>Размер  страховых взносов, руб.</t>
  </si>
  <si>
    <t>Код видов расходов _________340______________</t>
  </si>
  <si>
    <t>Код видов расходов _244___</t>
  </si>
  <si>
    <t>Код видов расходов ___851_____________</t>
  </si>
  <si>
    <t>Штрафы</t>
  </si>
  <si>
    <t>Плата за негативное воздействиена окружаюзую среду</t>
  </si>
  <si>
    <t>мед.осмотр</t>
  </si>
  <si>
    <t>канцтовары</t>
  </si>
  <si>
    <r>
      <t>Фонд оплаты труда в год, руб. (</t>
    </r>
    <r>
      <rPr>
        <sz val="14"/>
        <rFont val="Times New Roman"/>
        <family val="1"/>
        <charset val="204"/>
      </rPr>
      <t>гр. 3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4</t>
    </r>
    <r>
      <rPr>
        <sz val="14"/>
        <color theme="1"/>
        <rFont val="Times New Roman"/>
        <family val="1"/>
        <charset val="204"/>
      </rPr>
      <t xml:space="preserve"> x 12)</t>
    </r>
  </si>
  <si>
    <r>
      <t>Сумма, руб. (</t>
    </r>
    <r>
      <rPr>
        <sz val="14"/>
        <rFont val="Times New Roman"/>
        <family val="1"/>
        <charset val="204"/>
      </rPr>
      <t>гр. 3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4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5</t>
    </r>
    <r>
      <rPr>
        <sz val="14"/>
        <color theme="1"/>
        <rFont val="Times New Roman"/>
        <family val="1"/>
        <charset val="204"/>
      </rPr>
      <t>)</t>
    </r>
  </si>
  <si>
    <r>
      <t>Общая сумма выплат, руб. (</t>
    </r>
    <r>
      <rPr>
        <sz val="14"/>
        <rFont val="Times New Roman"/>
        <family val="1"/>
        <charset val="204"/>
      </rPr>
      <t>гр. 3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4</t>
    </r>
    <r>
      <rPr>
        <sz val="14"/>
        <color theme="1"/>
        <rFont val="Times New Roman"/>
        <family val="1"/>
        <charset val="204"/>
      </rPr>
      <t>)</t>
    </r>
  </si>
  <si>
    <t xml:space="preserve">         6.1. Расчет (обоснование) расходов на оплату услуг связи</t>
  </si>
  <si>
    <r>
      <t>Сумма, руб. (</t>
    </r>
    <r>
      <rPr>
        <sz val="14"/>
        <rFont val="Times New Roman"/>
        <family val="1"/>
        <charset val="204"/>
      </rPr>
      <t>гр. 3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4</t>
    </r>
    <r>
      <rPr>
        <sz val="14"/>
        <color theme="1"/>
        <rFont val="Times New Roman"/>
        <family val="1"/>
        <charset val="204"/>
      </rPr>
      <t>)</t>
    </r>
  </si>
  <si>
    <r>
      <t>Сумма, руб. (</t>
    </r>
    <r>
      <rPr>
        <sz val="14"/>
        <rFont val="Times New Roman"/>
        <family val="1"/>
        <charset val="204"/>
      </rPr>
      <t>гр. 4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5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6</t>
    </r>
    <r>
      <rPr>
        <sz val="14"/>
        <color theme="1"/>
        <rFont val="Times New Roman"/>
        <family val="1"/>
        <charset val="204"/>
      </rPr>
      <t>)</t>
    </r>
  </si>
  <si>
    <r>
      <t>Сумма, руб. (</t>
    </r>
    <r>
      <rPr>
        <sz val="14"/>
        <rFont val="Times New Roman"/>
        <family val="1"/>
        <charset val="204"/>
      </rPr>
      <t>гр. 2</t>
    </r>
    <r>
      <rPr>
        <sz val="14"/>
        <color theme="1"/>
        <rFont val="Times New Roman"/>
        <family val="1"/>
        <charset val="204"/>
      </rPr>
      <t xml:space="preserve"> x </t>
    </r>
    <r>
      <rPr>
        <sz val="14"/>
        <rFont val="Times New Roman"/>
        <family val="1"/>
        <charset val="204"/>
      </rPr>
      <t>гр. 3</t>
    </r>
    <r>
      <rPr>
        <sz val="14"/>
        <color theme="1"/>
        <rFont val="Times New Roman"/>
        <family val="1"/>
        <charset val="204"/>
      </rPr>
      <t>)</t>
    </r>
  </si>
  <si>
    <t>Прочий персонал</t>
  </si>
  <si>
    <t>воспитатели</t>
  </si>
  <si>
    <t>охрана</t>
  </si>
  <si>
    <t>по ставке 30%</t>
  </si>
  <si>
    <t>основные средства</t>
  </si>
  <si>
    <t>хоз.товары</t>
  </si>
  <si>
    <t>Код видов расходов 111</t>
  </si>
  <si>
    <t xml:space="preserve"> пособие по б/л</t>
  </si>
  <si>
    <t>на 2024г</t>
  </si>
  <si>
    <t>Источник финансового обеспечения __4  ((субсидия на выполнения гос.задания)  213</t>
  </si>
  <si>
    <t>услуги  Связь</t>
  </si>
  <si>
    <t xml:space="preserve">            1.1. Расчеты (обоснования) расходов на оплату труда на 2025 г</t>
  </si>
  <si>
    <t xml:space="preserve"> 1.2. Расчеты (обоснования) выплат персоналу при направлении     в служебные командировки на 2025(текущий финансовый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</si>
</sst>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5"/>
    </xf>
    <xf numFmtId="0" fontId="2" fillId="0" borderId="1" xfId="0" applyFont="1" applyBorder="1" applyAlignment="1">
      <alignment horizontal="center" vertical="center"/>
    </xf>
    <xf numFmtId="0" fontId="0" fillId="2" borderId="0" xfId="0" applyFill="1"/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6" xfId="0" applyFont="1" applyBorder="1"/>
    <xf numFmtId="0" fontId="6" fillId="0" borderId="0" xfId="0" applyFont="1" applyBorder="1"/>
    <xf numFmtId="2" fontId="5" fillId="0" borderId="8" xfId="0" applyNumberFormat="1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/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justify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2"/>
  <sheetViews>
    <sheetView tabSelected="1" zoomScale="80" zoomScaleNormal="80" zoomScaleSheetLayoutView="80" workbookViewId="0">
      <selection activeCell="H156" sqref="H156"/>
    </sheetView>
  </sheetViews>
  <sheetFormatPr defaultRowHeight="15" x14ac:dyDescent="0.25"/>
  <cols>
    <col min="1" max="1" width="6.140625" customWidth="1"/>
    <col min="2" max="2" width="26.85546875" customWidth="1"/>
    <col min="3" max="3" width="12.85546875" customWidth="1"/>
    <col min="4" max="12" width="15.7109375" customWidth="1"/>
  </cols>
  <sheetData>
    <row r="1" spans="1:24" ht="18.75" x14ac:dyDescent="0.25">
      <c r="A1" s="42" t="s">
        <v>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4" ht="15.75" x14ac:dyDescent="0.25">
      <c r="A2" s="48" t="s">
        <v>8</v>
      </c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O2" s="44"/>
      <c r="P2" s="44"/>
      <c r="Q2" s="44"/>
      <c r="R2" s="44"/>
      <c r="S2" s="44"/>
      <c r="T2" s="44"/>
      <c r="U2" s="45"/>
      <c r="V2" s="45"/>
      <c r="W2" s="45"/>
      <c r="X2" s="45"/>
    </row>
    <row r="3" spans="1:24" ht="15.75" x14ac:dyDescent="0.25">
      <c r="A3" s="47" t="s">
        <v>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O3" s="44"/>
      <c r="P3" s="44"/>
      <c r="Q3" s="44"/>
      <c r="R3" s="44"/>
      <c r="S3" s="44"/>
      <c r="T3" s="44"/>
      <c r="U3" s="45"/>
      <c r="V3" s="45"/>
      <c r="W3" s="45"/>
      <c r="X3" s="45"/>
    </row>
    <row r="4" spans="1:24" ht="46.5" customHeight="1" x14ac:dyDescent="0.25">
      <c r="A4" s="50" t="s">
        <v>9</v>
      </c>
      <c r="B4" s="50"/>
      <c r="C4" s="46" t="s">
        <v>1</v>
      </c>
      <c r="D4" s="46" t="s">
        <v>10</v>
      </c>
      <c r="E4" s="46"/>
      <c r="F4" s="46"/>
      <c r="G4" s="46" t="s">
        <v>11</v>
      </c>
      <c r="H4" s="46"/>
      <c r="I4" s="46"/>
      <c r="J4" s="46" t="s">
        <v>12</v>
      </c>
      <c r="K4" s="46"/>
      <c r="L4" s="46"/>
      <c r="M4" s="2"/>
      <c r="N4" s="2"/>
      <c r="O4" s="44"/>
      <c r="P4" s="45"/>
      <c r="Q4" s="44"/>
      <c r="R4" s="44"/>
      <c r="S4" s="44"/>
      <c r="T4" s="44"/>
      <c r="U4" s="44"/>
      <c r="V4" s="44"/>
      <c r="W4" s="44"/>
      <c r="X4" s="44"/>
    </row>
    <row r="5" spans="1:24" ht="48.75" customHeight="1" x14ac:dyDescent="0.25">
      <c r="A5" s="50"/>
      <c r="B5" s="50"/>
      <c r="C5" s="46"/>
      <c r="D5" s="3" t="s">
        <v>13</v>
      </c>
      <c r="E5" s="3" t="s">
        <v>14</v>
      </c>
      <c r="F5" s="3" t="s">
        <v>15</v>
      </c>
      <c r="G5" s="3" t="s">
        <v>13</v>
      </c>
      <c r="H5" s="3" t="s">
        <v>14</v>
      </c>
      <c r="I5" s="3" t="s">
        <v>15</v>
      </c>
      <c r="J5" s="3" t="s">
        <v>13</v>
      </c>
      <c r="K5" s="3" t="s">
        <v>14</v>
      </c>
      <c r="L5" s="3" t="s">
        <v>15</v>
      </c>
      <c r="M5" s="2"/>
      <c r="N5" s="2"/>
      <c r="O5" s="44"/>
      <c r="P5" s="45"/>
      <c r="Q5" s="44"/>
      <c r="R5" s="44"/>
      <c r="S5" s="44"/>
      <c r="T5" s="44"/>
      <c r="U5" s="44"/>
      <c r="V5" s="44"/>
      <c r="W5" s="44"/>
      <c r="X5" s="44"/>
    </row>
    <row r="6" spans="1:24" ht="15.75" x14ac:dyDescent="0.25">
      <c r="A6" s="50">
        <v>1</v>
      </c>
      <c r="B6" s="50"/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2"/>
      <c r="N6" s="2"/>
      <c r="O6" s="44"/>
      <c r="P6" s="45"/>
      <c r="Q6" s="44"/>
      <c r="R6" s="44"/>
      <c r="S6" s="44"/>
      <c r="T6" s="44"/>
      <c r="U6" s="44"/>
      <c r="V6" s="44"/>
      <c r="W6" s="44"/>
      <c r="X6" s="44"/>
    </row>
    <row r="7" spans="1:24" ht="15.75" x14ac:dyDescent="0.25">
      <c r="A7" s="49" t="s">
        <v>16</v>
      </c>
      <c r="B7" s="49"/>
      <c r="C7" s="5">
        <v>100</v>
      </c>
      <c r="D7" s="5" t="s">
        <v>4</v>
      </c>
      <c r="E7" s="5" t="s">
        <v>4</v>
      </c>
      <c r="F7" s="5" t="s">
        <v>4</v>
      </c>
      <c r="G7" s="5" t="s">
        <v>4</v>
      </c>
      <c r="H7" s="5" t="s">
        <v>4</v>
      </c>
      <c r="I7" s="5" t="s">
        <v>4</v>
      </c>
      <c r="J7" s="5"/>
      <c r="K7" s="5"/>
      <c r="L7" s="5"/>
      <c r="M7" s="2"/>
      <c r="N7" s="2"/>
      <c r="O7" s="44"/>
      <c r="P7" s="45"/>
      <c r="Q7" s="44"/>
      <c r="R7" s="44"/>
      <c r="S7" s="44"/>
      <c r="T7" s="44"/>
      <c r="U7" s="44"/>
      <c r="V7" s="44"/>
      <c r="W7" s="44"/>
      <c r="X7" s="44"/>
    </row>
    <row r="8" spans="1:24" ht="15.75" x14ac:dyDescent="0.25">
      <c r="A8" s="49" t="s">
        <v>3</v>
      </c>
      <c r="B8" s="49"/>
      <c r="C8" s="5"/>
      <c r="D8" s="5"/>
      <c r="E8" s="5"/>
      <c r="F8" s="5"/>
      <c r="G8" s="5"/>
      <c r="H8" s="5"/>
      <c r="I8" s="5"/>
      <c r="J8" s="5"/>
      <c r="K8" s="5"/>
      <c r="L8" s="5"/>
      <c r="M8" s="2"/>
      <c r="N8" s="2"/>
      <c r="O8" s="44"/>
      <c r="P8" s="45"/>
      <c r="Q8" s="44"/>
      <c r="R8" s="44"/>
      <c r="S8" s="44"/>
      <c r="T8" s="44"/>
      <c r="U8" s="44"/>
      <c r="V8" s="44"/>
      <c r="W8" s="44"/>
      <c r="X8" s="44"/>
    </row>
    <row r="9" spans="1:24" ht="15.75" x14ac:dyDescent="0.25">
      <c r="A9" s="49" t="s">
        <v>17</v>
      </c>
      <c r="B9" s="49"/>
      <c r="C9" s="5">
        <v>101</v>
      </c>
      <c r="D9" s="5"/>
      <c r="E9" s="5"/>
      <c r="F9" s="5"/>
      <c r="G9" s="5"/>
      <c r="H9" s="5"/>
      <c r="I9" s="5"/>
      <c r="J9" s="5"/>
      <c r="K9" s="5"/>
      <c r="L9" s="5"/>
      <c r="M9" s="2"/>
      <c r="N9" s="2"/>
      <c r="O9" s="44"/>
      <c r="P9" s="45"/>
      <c r="Q9" s="44"/>
      <c r="R9" s="44"/>
      <c r="S9" s="44"/>
      <c r="T9" s="44"/>
      <c r="U9" s="44"/>
      <c r="V9" s="44"/>
      <c r="W9" s="44"/>
      <c r="X9" s="44"/>
    </row>
    <row r="10" spans="1:24" ht="15.75" x14ac:dyDescent="0.25">
      <c r="A10" s="49" t="s">
        <v>18</v>
      </c>
      <c r="B10" s="49"/>
      <c r="C10" s="5">
        <v>200</v>
      </c>
      <c r="D10" s="5" t="s">
        <v>4</v>
      </c>
      <c r="E10" s="5" t="s">
        <v>4</v>
      </c>
      <c r="F10" s="5" t="s">
        <v>4</v>
      </c>
      <c r="G10" s="5" t="s">
        <v>4</v>
      </c>
      <c r="H10" s="5" t="s">
        <v>4</v>
      </c>
      <c r="I10" s="5" t="s">
        <v>4</v>
      </c>
      <c r="J10" s="5"/>
      <c r="K10" s="5"/>
      <c r="L10" s="5"/>
      <c r="M10" s="2"/>
      <c r="N10" s="2"/>
      <c r="O10" s="44"/>
      <c r="P10" s="45"/>
      <c r="Q10" s="44"/>
      <c r="R10" s="44"/>
      <c r="S10" s="44"/>
      <c r="T10" s="44"/>
      <c r="U10" s="44"/>
      <c r="V10" s="44"/>
      <c r="W10" s="44"/>
      <c r="X10" s="44"/>
    </row>
    <row r="11" spans="1:24" ht="15.75" x14ac:dyDescent="0.25">
      <c r="A11" s="49" t="s">
        <v>3</v>
      </c>
      <c r="B11" s="49"/>
      <c r="C11" s="5"/>
      <c r="D11" s="5"/>
      <c r="E11" s="5"/>
      <c r="F11" s="5"/>
      <c r="G11" s="5"/>
      <c r="H11" s="5"/>
      <c r="I11" s="5"/>
      <c r="J11" s="5"/>
      <c r="K11" s="5"/>
      <c r="L11" s="5"/>
      <c r="M11" s="2"/>
      <c r="N11" s="2"/>
      <c r="O11" s="44"/>
      <c r="P11" s="45"/>
      <c r="Q11" s="44"/>
      <c r="R11" s="44"/>
      <c r="S11" s="44"/>
      <c r="T11" s="44"/>
      <c r="U11" s="44"/>
      <c r="V11" s="44"/>
      <c r="W11" s="44"/>
      <c r="X11" s="44"/>
    </row>
    <row r="12" spans="1:24" ht="15.75" x14ac:dyDescent="0.25">
      <c r="A12" s="49"/>
      <c r="B12" s="49"/>
      <c r="C12" s="5">
        <v>201</v>
      </c>
      <c r="D12" s="5"/>
      <c r="E12" s="5"/>
      <c r="F12" s="5"/>
      <c r="G12" s="5"/>
      <c r="H12" s="5"/>
      <c r="I12" s="5"/>
      <c r="J12" s="5"/>
      <c r="K12" s="5"/>
      <c r="L12" s="5"/>
      <c r="M12" s="2"/>
      <c r="N12" s="2"/>
      <c r="O12" s="44"/>
      <c r="P12" s="45"/>
      <c r="Q12" s="44"/>
      <c r="R12" s="44"/>
      <c r="S12" s="44"/>
      <c r="T12" s="44"/>
      <c r="U12" s="44"/>
      <c r="V12" s="44"/>
      <c r="W12" s="44"/>
      <c r="X12" s="44"/>
    </row>
    <row r="13" spans="1:24" ht="15.75" x14ac:dyDescent="0.25">
      <c r="A13" s="50" t="s">
        <v>19</v>
      </c>
      <c r="B13" s="50"/>
      <c r="C13" s="5">
        <v>9000</v>
      </c>
      <c r="D13" s="5" t="s">
        <v>4</v>
      </c>
      <c r="E13" s="5" t="s">
        <v>4</v>
      </c>
      <c r="F13" s="5" t="s">
        <v>4</v>
      </c>
      <c r="G13" s="5" t="s">
        <v>4</v>
      </c>
      <c r="H13" s="5" t="s">
        <v>4</v>
      </c>
      <c r="I13" s="5" t="s">
        <v>4</v>
      </c>
      <c r="J13" s="5"/>
      <c r="K13" s="5"/>
      <c r="L13" s="5"/>
      <c r="M13" s="2"/>
      <c r="N13" s="2"/>
      <c r="O13" s="44"/>
      <c r="P13" s="45"/>
      <c r="Q13" s="44"/>
      <c r="R13" s="44"/>
      <c r="S13" s="44"/>
      <c r="T13" s="44"/>
      <c r="U13" s="44"/>
      <c r="V13" s="44"/>
      <c r="W13" s="44"/>
      <c r="X13" s="44"/>
    </row>
    <row r="14" spans="1:24" ht="15.75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2"/>
      <c r="P14" s="44"/>
      <c r="Q14" s="44"/>
      <c r="R14" s="44"/>
      <c r="S14" s="44"/>
      <c r="T14" s="45"/>
      <c r="U14" s="45"/>
      <c r="V14" s="44"/>
      <c r="W14" s="44"/>
      <c r="X14" s="1"/>
    </row>
    <row r="15" spans="1:24" ht="15.75" x14ac:dyDescent="0.25">
      <c r="A15" s="52" t="s">
        <v>89</v>
      </c>
      <c r="B15" s="52"/>
      <c r="C15" s="52"/>
      <c r="D15" s="52"/>
      <c r="E15" s="52"/>
      <c r="F15" s="52"/>
      <c r="G15" s="52"/>
      <c r="H15" s="52"/>
      <c r="I15" s="52"/>
      <c r="J15" s="52"/>
      <c r="K15" s="2"/>
      <c r="L15" s="2"/>
    </row>
    <row r="16" spans="1:24" ht="15.75" x14ac:dyDescent="0.25">
      <c r="A16" s="50" t="s">
        <v>20</v>
      </c>
      <c r="B16" s="50"/>
      <c r="C16" s="46" t="s">
        <v>1</v>
      </c>
      <c r="D16" s="46" t="s">
        <v>21</v>
      </c>
      <c r="E16" s="46"/>
      <c r="F16" s="46"/>
      <c r="G16" s="46" t="s">
        <v>22</v>
      </c>
      <c r="H16" s="46"/>
      <c r="I16" s="46"/>
      <c r="J16" s="46" t="s">
        <v>12</v>
      </c>
      <c r="K16" s="46"/>
      <c r="L16" s="46"/>
      <c r="M16" s="2"/>
      <c r="N16" s="2"/>
    </row>
    <row r="17" spans="1:14" ht="31.5" x14ac:dyDescent="0.25">
      <c r="A17" s="50"/>
      <c r="B17" s="50"/>
      <c r="C17" s="46"/>
      <c r="D17" s="3" t="s">
        <v>13</v>
      </c>
      <c r="E17" s="3" t="s">
        <v>14</v>
      </c>
      <c r="F17" s="3" t="s">
        <v>15</v>
      </c>
      <c r="G17" s="3" t="s">
        <v>13</v>
      </c>
      <c r="H17" s="3" t="s">
        <v>14</v>
      </c>
      <c r="I17" s="3" t="s">
        <v>15</v>
      </c>
      <c r="J17" s="3" t="s">
        <v>13</v>
      </c>
      <c r="K17" s="3" t="s">
        <v>14</v>
      </c>
      <c r="L17" s="3" t="s">
        <v>15</v>
      </c>
      <c r="M17" s="2"/>
      <c r="N17" s="2"/>
    </row>
    <row r="18" spans="1:14" ht="15.75" x14ac:dyDescent="0.25">
      <c r="A18" s="50">
        <v>1</v>
      </c>
      <c r="B18" s="50"/>
      <c r="C18" s="5">
        <v>2</v>
      </c>
      <c r="D18" s="5">
        <v>3</v>
      </c>
      <c r="E18" s="5">
        <v>4</v>
      </c>
      <c r="F18" s="5">
        <v>5</v>
      </c>
      <c r="G18" s="5">
        <v>6</v>
      </c>
      <c r="H18" s="5">
        <v>7</v>
      </c>
      <c r="I18" s="5">
        <v>8</v>
      </c>
      <c r="J18" s="5">
        <v>9</v>
      </c>
      <c r="K18" s="5">
        <v>10</v>
      </c>
      <c r="L18" s="5">
        <v>11</v>
      </c>
      <c r="M18" s="2"/>
      <c r="N18" s="2"/>
    </row>
    <row r="19" spans="1:14" ht="15.75" x14ac:dyDescent="0.25">
      <c r="A19" s="53"/>
      <c r="B19" s="53"/>
      <c r="C19" s="5">
        <v>100</v>
      </c>
      <c r="D19" s="5" t="s">
        <v>4</v>
      </c>
      <c r="E19" s="5" t="s">
        <v>4</v>
      </c>
      <c r="F19" s="5" t="s">
        <v>4</v>
      </c>
      <c r="G19" s="5" t="s">
        <v>4</v>
      </c>
      <c r="H19" s="5" t="s">
        <v>4</v>
      </c>
      <c r="I19" s="5" t="s">
        <v>4</v>
      </c>
      <c r="J19" s="5"/>
      <c r="K19" s="5"/>
      <c r="L19" s="5"/>
      <c r="M19" s="2"/>
      <c r="N19" s="2"/>
    </row>
    <row r="20" spans="1:14" ht="15.75" x14ac:dyDescent="0.25">
      <c r="A20" s="53"/>
      <c r="B20" s="53"/>
      <c r="C20" s="5"/>
      <c r="D20" s="7">
        <v>15000</v>
      </c>
      <c r="E20" s="7">
        <v>15000</v>
      </c>
      <c r="F20" s="7">
        <v>15000</v>
      </c>
      <c r="G20" s="8">
        <v>20</v>
      </c>
      <c r="H20" s="8">
        <v>20</v>
      </c>
      <c r="I20" s="8">
        <v>20</v>
      </c>
      <c r="J20" s="5">
        <v>305000</v>
      </c>
      <c r="K20" s="5">
        <v>305000</v>
      </c>
      <c r="L20" s="5">
        <v>305000</v>
      </c>
      <c r="M20" s="2"/>
      <c r="N20" s="2"/>
    </row>
    <row r="21" spans="1:14" ht="15.75" x14ac:dyDescent="0.25">
      <c r="A21" s="53"/>
      <c r="B21" s="53"/>
      <c r="C21" s="5">
        <v>101</v>
      </c>
      <c r="D21" s="5"/>
      <c r="E21" s="5"/>
      <c r="F21" s="5"/>
      <c r="G21" s="5"/>
      <c r="H21" s="5"/>
      <c r="I21" s="5"/>
      <c r="J21" s="5"/>
      <c r="K21" s="5"/>
      <c r="L21" s="5"/>
      <c r="M21" s="2"/>
      <c r="N21" s="2"/>
    </row>
    <row r="22" spans="1:14" ht="15.75" x14ac:dyDescent="0.25">
      <c r="A22" s="53"/>
      <c r="B22" s="53"/>
      <c r="C22" s="5">
        <v>200</v>
      </c>
      <c r="D22" s="5" t="s">
        <v>4</v>
      </c>
      <c r="E22" s="5" t="s">
        <v>4</v>
      </c>
      <c r="F22" s="5" t="s">
        <v>4</v>
      </c>
      <c r="G22" s="5" t="s">
        <v>4</v>
      </c>
      <c r="H22" s="5" t="s">
        <v>4</v>
      </c>
      <c r="I22" s="5" t="s">
        <v>4</v>
      </c>
      <c r="J22" s="5"/>
      <c r="K22" s="5"/>
      <c r="L22" s="5"/>
      <c r="M22" s="2"/>
      <c r="N22" s="2"/>
    </row>
    <row r="23" spans="1:14" ht="15.75" x14ac:dyDescent="0.25">
      <c r="A23" s="53"/>
      <c r="B23" s="53"/>
      <c r="C23" s="5"/>
      <c r="D23" s="5"/>
      <c r="E23" s="5"/>
      <c r="F23" s="5"/>
      <c r="G23" s="5"/>
      <c r="H23" s="5"/>
      <c r="I23" s="5"/>
      <c r="J23" s="5"/>
      <c r="K23" s="5"/>
      <c r="L23" s="5"/>
      <c r="M23" s="2"/>
      <c r="N23" s="2"/>
    </row>
    <row r="24" spans="1:14" ht="15.75" x14ac:dyDescent="0.25">
      <c r="A24" s="49"/>
      <c r="B24" s="49"/>
      <c r="C24" s="5">
        <v>201</v>
      </c>
      <c r="D24" s="5"/>
      <c r="E24" s="5"/>
      <c r="F24" s="5"/>
      <c r="G24" s="5"/>
      <c r="H24" s="5"/>
      <c r="I24" s="5"/>
      <c r="J24" s="5"/>
      <c r="K24" s="5"/>
      <c r="L24" s="5"/>
      <c r="M24" s="2"/>
      <c r="N24" s="2"/>
    </row>
    <row r="25" spans="1:14" ht="15.75" x14ac:dyDescent="0.25">
      <c r="A25" s="50" t="s">
        <v>19</v>
      </c>
      <c r="B25" s="50"/>
      <c r="C25" s="5">
        <v>9000</v>
      </c>
      <c r="D25" s="5" t="s">
        <v>4</v>
      </c>
      <c r="E25" s="5" t="s">
        <v>4</v>
      </c>
      <c r="F25" s="5" t="s">
        <v>4</v>
      </c>
      <c r="G25" s="5" t="s">
        <v>4</v>
      </c>
      <c r="H25" s="5" t="s">
        <v>4</v>
      </c>
      <c r="I25" s="5" t="s">
        <v>4</v>
      </c>
      <c r="J25" s="5"/>
      <c r="K25" s="5"/>
      <c r="L25" s="5"/>
      <c r="M25" s="2"/>
      <c r="N25" s="2"/>
    </row>
    <row r="26" spans="1:14" ht="15.75" x14ac:dyDescent="0.25">
      <c r="A26" s="4"/>
      <c r="B26" s="4"/>
    </row>
    <row r="27" spans="1:14" ht="18.75" x14ac:dyDescent="0.25">
      <c r="A27" s="42" t="s">
        <v>23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</row>
    <row r="28" spans="1:14" ht="18.75" x14ac:dyDescent="0.25">
      <c r="A28" s="42" t="s">
        <v>24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4" ht="18.75" x14ac:dyDescent="0.25">
      <c r="A29" s="42" t="s">
        <v>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</row>
    <row r="30" spans="1:14" ht="18.75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</row>
    <row r="31" spans="1:14" ht="18.75" x14ac:dyDescent="0.25">
      <c r="A31" s="42" t="s">
        <v>26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4" ht="18.75" x14ac:dyDescent="0.25">
      <c r="A32" s="51" t="s">
        <v>94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spans="1:12" ht="18.75" x14ac:dyDescent="0.25">
      <c r="A33" s="51" t="s">
        <v>95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spans="1:12" ht="9.75" customHeight="1" x14ac:dyDescent="0.3">
      <c r="A34" s="10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1:12" ht="15.75" customHeight="1" x14ac:dyDescent="0.25">
      <c r="A35" s="51" t="s">
        <v>133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spans="1:12" ht="33" customHeight="1" x14ac:dyDescent="0.3">
      <c r="A36" s="37" t="s">
        <v>6</v>
      </c>
      <c r="B36" s="37" t="s">
        <v>29</v>
      </c>
      <c r="C36" s="37"/>
      <c r="D36" s="37" t="s">
        <v>30</v>
      </c>
      <c r="E36" s="37" t="s">
        <v>31</v>
      </c>
      <c r="F36" s="37"/>
      <c r="G36" s="37"/>
      <c r="H36" s="37"/>
      <c r="I36" s="37" t="s">
        <v>115</v>
      </c>
      <c r="J36" s="11"/>
      <c r="K36" s="11"/>
      <c r="L36" s="11"/>
    </row>
    <row r="37" spans="1:12" ht="33" customHeight="1" x14ac:dyDescent="0.3">
      <c r="A37" s="37"/>
      <c r="B37" s="37"/>
      <c r="C37" s="37"/>
      <c r="D37" s="37"/>
      <c r="E37" s="37" t="s">
        <v>2</v>
      </c>
      <c r="F37" s="37" t="s">
        <v>32</v>
      </c>
      <c r="G37" s="37"/>
      <c r="H37" s="37"/>
      <c r="I37" s="37"/>
      <c r="J37" s="11"/>
      <c r="K37" s="11"/>
      <c r="L37" s="11"/>
    </row>
    <row r="38" spans="1:12" ht="93.75" x14ac:dyDescent="0.3">
      <c r="A38" s="37"/>
      <c r="B38" s="37"/>
      <c r="C38" s="37"/>
      <c r="D38" s="37"/>
      <c r="E38" s="37"/>
      <c r="F38" s="12" t="s">
        <v>33</v>
      </c>
      <c r="G38" s="12" t="s">
        <v>34</v>
      </c>
      <c r="H38" s="12" t="s">
        <v>35</v>
      </c>
      <c r="I38" s="37"/>
      <c r="J38" s="11"/>
      <c r="K38" s="11"/>
      <c r="L38" s="11"/>
    </row>
    <row r="39" spans="1:12" ht="18.75" x14ac:dyDescent="0.3">
      <c r="A39" s="12">
        <v>1</v>
      </c>
      <c r="B39" s="37">
        <v>2</v>
      </c>
      <c r="C39" s="37"/>
      <c r="D39" s="12">
        <v>3</v>
      </c>
      <c r="E39" s="12">
        <v>4</v>
      </c>
      <c r="F39" s="12">
        <v>5</v>
      </c>
      <c r="G39" s="12">
        <v>6</v>
      </c>
      <c r="H39" s="12">
        <v>7</v>
      </c>
      <c r="I39" s="12">
        <v>8</v>
      </c>
      <c r="J39" s="11"/>
      <c r="K39" s="11"/>
      <c r="L39" s="11"/>
    </row>
    <row r="40" spans="1:12" ht="18.75" x14ac:dyDescent="0.3">
      <c r="A40" s="12"/>
      <c r="B40" s="37" t="s">
        <v>96</v>
      </c>
      <c r="C40" s="37"/>
      <c r="D40" s="12">
        <v>1</v>
      </c>
      <c r="E40" s="30">
        <v>56706.3</v>
      </c>
      <c r="F40" s="12">
        <v>24837</v>
      </c>
      <c r="G40" s="12">
        <v>9934.7999999999993</v>
      </c>
      <c r="H40" s="12">
        <v>21934.5</v>
      </c>
      <c r="I40" s="30">
        <v>680475.6</v>
      </c>
      <c r="J40" s="11"/>
      <c r="K40" s="11"/>
      <c r="L40" s="11"/>
    </row>
    <row r="41" spans="1:12" ht="18.75" x14ac:dyDescent="0.3">
      <c r="A41" s="12"/>
      <c r="B41" s="29" t="s">
        <v>123</v>
      </c>
      <c r="C41" s="12"/>
      <c r="D41" s="12">
        <v>3.1</v>
      </c>
      <c r="E41" s="13">
        <v>48720.39</v>
      </c>
      <c r="F41" s="13">
        <v>23446.22</v>
      </c>
      <c r="G41" s="13">
        <v>8514.5400000000009</v>
      </c>
      <c r="H41" s="13">
        <v>16759.63</v>
      </c>
      <c r="I41" s="13">
        <v>1812398.5</v>
      </c>
      <c r="J41" s="11"/>
      <c r="K41" s="11"/>
      <c r="L41" s="11"/>
    </row>
    <row r="42" spans="1:12" ht="18.75" x14ac:dyDescent="0.3">
      <c r="A42" s="12"/>
      <c r="B42" s="37" t="s">
        <v>122</v>
      </c>
      <c r="C42" s="37"/>
      <c r="D42" s="12">
        <v>8.8000000000000007</v>
      </c>
      <c r="E42" s="13">
        <v>181433.07</v>
      </c>
      <c r="F42" s="13">
        <v>72735.5</v>
      </c>
      <c r="G42" s="14">
        <v>10785.32</v>
      </c>
      <c r="H42" s="12">
        <v>97912.25</v>
      </c>
      <c r="I42" s="13">
        <v>2177196.9</v>
      </c>
      <c r="J42" s="11"/>
      <c r="K42" s="11"/>
      <c r="L42" s="11"/>
    </row>
    <row r="43" spans="1:12" ht="18.75" x14ac:dyDescent="0.3">
      <c r="A43" s="38" t="s">
        <v>36</v>
      </c>
      <c r="B43" s="38"/>
      <c r="C43" s="38"/>
      <c r="D43" s="15">
        <v>12.9</v>
      </c>
      <c r="E43" s="15" t="s">
        <v>4</v>
      </c>
      <c r="F43" s="15"/>
      <c r="G43" s="15" t="s">
        <v>37</v>
      </c>
      <c r="H43" s="15" t="s">
        <v>37</v>
      </c>
      <c r="I43" s="13">
        <v>4670071</v>
      </c>
      <c r="J43" s="11"/>
      <c r="K43" s="11"/>
      <c r="L43" s="11"/>
    </row>
    <row r="44" spans="1:12" ht="18.75" x14ac:dyDescent="0.3">
      <c r="A44" s="10"/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ht="15.75" customHeight="1" x14ac:dyDescent="0.3">
      <c r="A45" s="51" t="s">
        <v>134</v>
      </c>
      <c r="B45" s="51"/>
      <c r="C45" s="51"/>
      <c r="D45" s="51"/>
      <c r="E45" s="51"/>
      <c r="F45" s="51"/>
      <c r="G45" s="51"/>
      <c r="H45" s="51"/>
      <c r="I45" s="51"/>
      <c r="J45" s="11"/>
      <c r="K45" s="11"/>
      <c r="L45" s="11"/>
    </row>
    <row r="46" spans="1:12" ht="15.75" customHeight="1" x14ac:dyDescent="0.3">
      <c r="A46" s="39" t="s">
        <v>27</v>
      </c>
      <c r="B46" s="39"/>
      <c r="C46" s="39"/>
      <c r="D46" s="39"/>
      <c r="E46" s="39"/>
      <c r="F46" s="39"/>
      <c r="G46" s="39"/>
      <c r="H46" s="39"/>
      <c r="I46" s="39"/>
      <c r="J46" s="11"/>
      <c r="K46" s="11"/>
      <c r="L46" s="11"/>
    </row>
    <row r="47" spans="1:12" ht="15.75" customHeight="1" x14ac:dyDescent="0.3">
      <c r="A47" s="39" t="s">
        <v>28</v>
      </c>
      <c r="B47" s="39"/>
      <c r="C47" s="39"/>
      <c r="D47" s="39"/>
      <c r="E47" s="39"/>
      <c r="F47" s="39"/>
      <c r="G47" s="39"/>
      <c r="H47" s="39"/>
      <c r="I47" s="39"/>
      <c r="J47" s="11"/>
      <c r="K47" s="11"/>
      <c r="L47" s="11"/>
    </row>
    <row r="48" spans="1:12" ht="75" customHeight="1" x14ac:dyDescent="0.3">
      <c r="A48" s="12" t="s">
        <v>6</v>
      </c>
      <c r="B48" s="37" t="s">
        <v>38</v>
      </c>
      <c r="C48" s="37"/>
      <c r="D48" s="37"/>
      <c r="E48" s="37" t="s">
        <v>39</v>
      </c>
      <c r="F48" s="37"/>
      <c r="G48" s="12" t="s">
        <v>40</v>
      </c>
      <c r="H48" s="12" t="s">
        <v>41</v>
      </c>
      <c r="I48" s="12" t="s">
        <v>116</v>
      </c>
      <c r="J48" s="11"/>
      <c r="K48" s="11"/>
      <c r="L48" s="11"/>
    </row>
    <row r="49" spans="1:12" ht="18.75" x14ac:dyDescent="0.3">
      <c r="A49" s="12">
        <v>1</v>
      </c>
      <c r="B49" s="37">
        <v>2</v>
      </c>
      <c r="C49" s="37"/>
      <c r="D49" s="37"/>
      <c r="E49" s="37">
        <v>3</v>
      </c>
      <c r="F49" s="37"/>
      <c r="G49" s="12">
        <v>4</v>
      </c>
      <c r="H49" s="12">
        <v>5</v>
      </c>
      <c r="I49" s="12">
        <v>6</v>
      </c>
      <c r="J49" s="11"/>
      <c r="K49" s="11"/>
      <c r="L49" s="11"/>
    </row>
    <row r="50" spans="1:12" ht="18.75" x14ac:dyDescent="0.3">
      <c r="A50" s="12"/>
      <c r="B50" s="37"/>
      <c r="C50" s="37"/>
      <c r="D50" s="37"/>
      <c r="E50" s="37"/>
      <c r="F50" s="37"/>
      <c r="G50" s="12"/>
      <c r="H50" s="12"/>
      <c r="I50" s="12"/>
      <c r="J50" s="11"/>
      <c r="K50" s="11"/>
      <c r="L50" s="11"/>
    </row>
    <row r="51" spans="1:12" ht="18.75" x14ac:dyDescent="0.3">
      <c r="A51" s="12"/>
      <c r="B51" s="38" t="s">
        <v>36</v>
      </c>
      <c r="C51" s="38"/>
      <c r="D51" s="38"/>
      <c r="E51" s="37" t="s">
        <v>37</v>
      </c>
      <c r="F51" s="37"/>
      <c r="G51" s="12" t="s">
        <v>37</v>
      </c>
      <c r="H51" s="12" t="s">
        <v>37</v>
      </c>
      <c r="I51" s="12"/>
      <c r="J51" s="11"/>
      <c r="K51" s="11"/>
      <c r="L51" s="11"/>
    </row>
    <row r="52" spans="1:12" ht="18.75" x14ac:dyDescent="0.3">
      <c r="A52" s="16"/>
      <c r="B52" s="16"/>
      <c r="C52" s="17"/>
      <c r="D52" s="16"/>
      <c r="E52" s="16"/>
      <c r="F52" s="16"/>
      <c r="G52" s="16"/>
      <c r="H52" s="11"/>
      <c r="I52" s="11"/>
      <c r="J52" s="11"/>
      <c r="K52" s="11"/>
      <c r="L52" s="11"/>
    </row>
    <row r="53" spans="1:12" ht="16.5" customHeight="1" x14ac:dyDescent="0.25">
      <c r="A53" s="54" t="s">
        <v>87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</row>
    <row r="54" spans="1:12" s="6" customFormat="1" ht="21" customHeight="1" x14ac:dyDescent="0.25">
      <c r="A54" s="55" t="s">
        <v>106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2" ht="18.75" x14ac:dyDescent="0.25">
      <c r="A55" s="51" t="s">
        <v>131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20.25" customHeight="1" x14ac:dyDescent="0.3">
      <c r="A56" s="37" t="s">
        <v>42</v>
      </c>
      <c r="B56" s="37" t="s">
        <v>43</v>
      </c>
      <c r="C56" s="37"/>
      <c r="D56" s="37"/>
      <c r="E56" s="37"/>
      <c r="F56" s="37"/>
      <c r="G56" s="37"/>
      <c r="H56" s="37"/>
      <c r="I56" s="37" t="s">
        <v>130</v>
      </c>
      <c r="J56" s="37"/>
      <c r="K56" s="11"/>
      <c r="L56" s="11"/>
    </row>
    <row r="57" spans="1:12" ht="57" customHeight="1" x14ac:dyDescent="0.3">
      <c r="A57" s="37"/>
      <c r="B57" s="37"/>
      <c r="C57" s="37"/>
      <c r="D57" s="37"/>
      <c r="E57" s="37"/>
      <c r="F57" s="37"/>
      <c r="G57" s="37"/>
      <c r="H57" s="37"/>
      <c r="I57" s="12" t="s">
        <v>44</v>
      </c>
      <c r="J57" s="12" t="s">
        <v>107</v>
      </c>
      <c r="K57" s="11"/>
      <c r="L57" s="11"/>
    </row>
    <row r="58" spans="1:12" ht="18.75" x14ac:dyDescent="0.3">
      <c r="A58" s="12">
        <v>1</v>
      </c>
      <c r="B58" s="37">
        <v>2</v>
      </c>
      <c r="C58" s="37"/>
      <c r="D58" s="37"/>
      <c r="E58" s="37"/>
      <c r="F58" s="37"/>
      <c r="G58" s="37"/>
      <c r="H58" s="37"/>
      <c r="I58" s="12">
        <v>3</v>
      </c>
      <c r="J58" s="12">
        <v>4</v>
      </c>
      <c r="K58" s="11"/>
      <c r="L58" s="11"/>
    </row>
    <row r="59" spans="1:12" ht="36.75" customHeight="1" x14ac:dyDescent="0.3">
      <c r="A59" s="12">
        <v>1</v>
      </c>
      <c r="B59" s="56" t="s">
        <v>45</v>
      </c>
      <c r="C59" s="56"/>
      <c r="D59" s="56"/>
      <c r="E59" s="56"/>
      <c r="F59" s="56"/>
      <c r="G59" s="56"/>
      <c r="H59" s="56"/>
      <c r="I59" s="12" t="s">
        <v>37</v>
      </c>
      <c r="J59" s="12" t="s">
        <v>37</v>
      </c>
      <c r="K59" s="11"/>
      <c r="L59" s="11"/>
    </row>
    <row r="60" spans="1:12" ht="20.25" customHeight="1" x14ac:dyDescent="0.3">
      <c r="A60" s="37" t="s">
        <v>46</v>
      </c>
      <c r="B60" s="57" t="s">
        <v>32</v>
      </c>
      <c r="C60" s="57"/>
      <c r="D60" s="57"/>
      <c r="E60" s="57"/>
      <c r="F60" s="57"/>
      <c r="G60" s="57"/>
      <c r="H60" s="57"/>
      <c r="I60" s="32">
        <f>I43</f>
        <v>4670071</v>
      </c>
      <c r="J60" s="32">
        <f>I60*30.2%+0.56</f>
        <v>1410362.0020000001</v>
      </c>
      <c r="K60" s="11"/>
      <c r="L60" s="11"/>
    </row>
    <row r="61" spans="1:12" ht="16.5" customHeight="1" x14ac:dyDescent="0.3">
      <c r="A61" s="37"/>
      <c r="B61" s="58" t="s">
        <v>125</v>
      </c>
      <c r="C61" s="58"/>
      <c r="D61" s="58"/>
      <c r="E61" s="58"/>
      <c r="F61" s="58"/>
      <c r="G61" s="58"/>
      <c r="H61" s="58"/>
      <c r="I61" s="37"/>
      <c r="J61" s="32"/>
      <c r="K61" s="11"/>
      <c r="L61" s="11"/>
    </row>
    <row r="62" spans="1:12" ht="25.5" customHeight="1" x14ac:dyDescent="0.3">
      <c r="A62" s="12" t="s">
        <v>47</v>
      </c>
      <c r="B62" s="57" t="s">
        <v>48</v>
      </c>
      <c r="C62" s="57"/>
      <c r="D62" s="57"/>
      <c r="E62" s="57"/>
      <c r="F62" s="57"/>
      <c r="G62" s="57"/>
      <c r="H62" s="57"/>
      <c r="I62" s="12"/>
      <c r="J62" s="12"/>
      <c r="K62" s="11"/>
      <c r="L62" s="11"/>
    </row>
    <row r="63" spans="1:12" ht="22.5" customHeight="1" x14ac:dyDescent="0.3">
      <c r="A63" s="12">
        <v>2</v>
      </c>
      <c r="B63" s="56" t="s">
        <v>49</v>
      </c>
      <c r="C63" s="56"/>
      <c r="D63" s="56"/>
      <c r="E63" s="56"/>
      <c r="F63" s="56"/>
      <c r="G63" s="56"/>
      <c r="H63" s="56"/>
      <c r="I63" s="12" t="s">
        <v>37</v>
      </c>
      <c r="J63" s="12" t="s">
        <v>37</v>
      </c>
      <c r="K63" s="11"/>
      <c r="L63" s="11"/>
    </row>
    <row r="64" spans="1:12" ht="18" customHeight="1" x14ac:dyDescent="0.3">
      <c r="A64" s="37" t="s">
        <v>50</v>
      </c>
      <c r="B64" s="59" t="s">
        <v>32</v>
      </c>
      <c r="C64" s="59"/>
      <c r="D64" s="59"/>
      <c r="E64" s="59"/>
      <c r="F64" s="59"/>
      <c r="G64" s="59"/>
      <c r="H64" s="59"/>
      <c r="I64" s="32">
        <f>I60</f>
        <v>4670071</v>
      </c>
      <c r="J64" s="32">
        <f>I64*30%+0.56</f>
        <v>1401021.86</v>
      </c>
      <c r="K64" s="11"/>
      <c r="L64" s="11"/>
    </row>
    <row r="65" spans="1:12" ht="36.75" customHeight="1" x14ac:dyDescent="0.3">
      <c r="A65" s="37"/>
      <c r="B65" s="56" t="s">
        <v>51</v>
      </c>
      <c r="C65" s="56"/>
      <c r="D65" s="56"/>
      <c r="E65" s="56"/>
      <c r="F65" s="56"/>
      <c r="G65" s="56"/>
      <c r="H65" s="56"/>
      <c r="I65" s="37"/>
      <c r="J65" s="32"/>
      <c r="K65" s="11"/>
      <c r="L65" s="11"/>
    </row>
    <row r="66" spans="1:12" ht="33" customHeight="1" x14ac:dyDescent="0.3">
      <c r="A66" s="12" t="s">
        <v>52</v>
      </c>
      <c r="B66" s="56" t="s">
        <v>53</v>
      </c>
      <c r="C66" s="56"/>
      <c r="D66" s="56"/>
      <c r="E66" s="56"/>
      <c r="F66" s="56"/>
      <c r="G66" s="56"/>
      <c r="H66" s="56"/>
      <c r="I66" s="13">
        <f>I60</f>
        <v>4670071</v>
      </c>
      <c r="J66" s="32">
        <f>I66*0.2%</f>
        <v>9340.1419999999998</v>
      </c>
      <c r="K66" s="11"/>
      <c r="L66" s="11"/>
    </row>
    <row r="67" spans="1:12" ht="25.5" customHeight="1" x14ac:dyDescent="0.3">
      <c r="A67" s="12" t="s">
        <v>54</v>
      </c>
      <c r="B67" s="56" t="s">
        <v>55</v>
      </c>
      <c r="C67" s="56"/>
      <c r="D67" s="56"/>
      <c r="E67" s="56"/>
      <c r="F67" s="56"/>
      <c r="G67" s="56"/>
      <c r="H67" s="56"/>
      <c r="I67" s="12"/>
      <c r="J67" s="33"/>
      <c r="K67" s="25"/>
      <c r="L67" s="11"/>
    </row>
    <row r="68" spans="1:12" ht="45" customHeight="1" x14ac:dyDescent="0.3">
      <c r="A68" s="12">
        <v>3</v>
      </c>
      <c r="B68" s="56" t="s">
        <v>56</v>
      </c>
      <c r="C68" s="56"/>
      <c r="D68" s="56"/>
      <c r="E68" s="56"/>
      <c r="F68" s="56"/>
      <c r="G68" s="56"/>
      <c r="H68" s="56"/>
      <c r="I68" s="18"/>
      <c r="J68" s="28"/>
      <c r="K68" s="26"/>
      <c r="L68" s="11"/>
    </row>
    <row r="69" spans="1:12" ht="19.5" thickBot="1" x14ac:dyDescent="0.35">
      <c r="A69" s="12"/>
      <c r="B69" s="38" t="s">
        <v>36</v>
      </c>
      <c r="C69" s="38"/>
      <c r="D69" s="38"/>
      <c r="E69" s="38"/>
      <c r="F69" s="38"/>
      <c r="G69" s="38"/>
      <c r="H69" s="38"/>
      <c r="I69" s="12" t="s">
        <v>37</v>
      </c>
      <c r="J69" s="27">
        <f>J60</f>
        <v>1410362.0020000001</v>
      </c>
      <c r="K69" s="26"/>
      <c r="L69" s="25"/>
    </row>
    <row r="70" spans="1:12" ht="18.75" x14ac:dyDescent="0.3">
      <c r="A70" s="10"/>
      <c r="B70" s="10"/>
      <c r="C70" s="11"/>
      <c r="D70" s="11"/>
      <c r="E70" s="11"/>
      <c r="F70" s="11"/>
      <c r="G70" s="11"/>
      <c r="H70" s="11"/>
      <c r="I70" s="11"/>
      <c r="J70" s="11"/>
      <c r="K70" s="26"/>
      <c r="L70" s="26"/>
    </row>
    <row r="71" spans="1:12" ht="18.75" x14ac:dyDescent="0.25">
      <c r="A71" s="42" t="s">
        <v>88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spans="1:12" ht="20.25" customHeight="1" x14ac:dyDescent="0.25">
      <c r="A72" s="39" t="s">
        <v>128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1:12" ht="17.25" customHeight="1" x14ac:dyDescent="0.25">
      <c r="A73" s="39" t="s">
        <v>28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1:12" ht="93.75" x14ac:dyDescent="0.3">
      <c r="A74" s="12" t="s">
        <v>42</v>
      </c>
      <c r="B74" s="37" t="s">
        <v>0</v>
      </c>
      <c r="C74" s="37"/>
      <c r="D74" s="37"/>
      <c r="E74" s="37"/>
      <c r="F74" s="37"/>
      <c r="G74" s="12" t="s">
        <v>57</v>
      </c>
      <c r="H74" s="12" t="s">
        <v>58</v>
      </c>
      <c r="I74" s="12" t="s">
        <v>117</v>
      </c>
      <c r="J74" s="11"/>
      <c r="K74" s="11"/>
      <c r="L74" s="11"/>
    </row>
    <row r="75" spans="1:12" ht="18.75" x14ac:dyDescent="0.3">
      <c r="A75" s="12">
        <v>1</v>
      </c>
      <c r="B75" s="37">
        <v>2</v>
      </c>
      <c r="C75" s="37"/>
      <c r="D75" s="37"/>
      <c r="E75" s="37"/>
      <c r="F75" s="37"/>
      <c r="G75" s="12">
        <v>3</v>
      </c>
      <c r="H75" s="12">
        <v>4</v>
      </c>
      <c r="I75" s="12">
        <v>5</v>
      </c>
      <c r="J75" s="11"/>
      <c r="K75" s="11"/>
      <c r="L75" s="11"/>
    </row>
    <row r="76" spans="1:12" ht="18.75" x14ac:dyDescent="0.3">
      <c r="A76" s="12"/>
      <c r="B76" s="37" t="s">
        <v>129</v>
      </c>
      <c r="C76" s="37"/>
      <c r="D76" s="37"/>
      <c r="E76" s="37"/>
      <c r="F76" s="37"/>
      <c r="G76" s="12"/>
      <c r="H76" s="12"/>
      <c r="I76" s="12"/>
      <c r="J76" s="11"/>
      <c r="K76" s="11"/>
      <c r="L76" s="11"/>
    </row>
    <row r="77" spans="1:12" ht="18.75" x14ac:dyDescent="0.3">
      <c r="A77" s="12"/>
      <c r="B77" s="37"/>
      <c r="C77" s="37"/>
      <c r="D77" s="37"/>
      <c r="E77" s="37"/>
      <c r="F77" s="37"/>
      <c r="G77" s="12"/>
      <c r="H77" s="12"/>
      <c r="I77" s="12"/>
      <c r="J77" s="11"/>
      <c r="K77" s="11"/>
      <c r="L77" s="11"/>
    </row>
    <row r="78" spans="1:12" ht="18.75" x14ac:dyDescent="0.3">
      <c r="A78" s="12"/>
      <c r="B78" s="38" t="s">
        <v>36</v>
      </c>
      <c r="C78" s="38"/>
      <c r="D78" s="38"/>
      <c r="E78" s="38"/>
      <c r="F78" s="38"/>
      <c r="G78" s="12" t="s">
        <v>37</v>
      </c>
      <c r="H78" s="12" t="s">
        <v>37</v>
      </c>
      <c r="I78" s="12"/>
      <c r="J78" s="11"/>
      <c r="K78" s="11"/>
      <c r="L78" s="11"/>
    </row>
    <row r="79" spans="1:12" ht="20.25" customHeight="1" x14ac:dyDescent="0.3">
      <c r="A79" s="9"/>
      <c r="B79" s="9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ht="18.75" x14ac:dyDescent="0.25">
      <c r="A80" s="42" t="s">
        <v>91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</row>
    <row r="81" spans="1:12" ht="15.75" customHeight="1" x14ac:dyDescent="0.25">
      <c r="A81" s="39" t="s">
        <v>110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</row>
    <row r="82" spans="1:12" ht="15.75" customHeight="1" x14ac:dyDescent="0.25">
      <c r="A82" s="39" t="s">
        <v>98</v>
      </c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</row>
    <row r="83" spans="1:12" ht="57" customHeight="1" x14ac:dyDescent="0.3">
      <c r="A83" s="37" t="s">
        <v>42</v>
      </c>
      <c r="B83" s="37" t="s">
        <v>38</v>
      </c>
      <c r="C83" s="37"/>
      <c r="D83" s="37"/>
      <c r="E83" s="12" t="s">
        <v>59</v>
      </c>
      <c r="F83" s="37" t="s">
        <v>60</v>
      </c>
      <c r="G83" s="12" t="s">
        <v>61</v>
      </c>
      <c r="H83" s="12" t="s">
        <v>61</v>
      </c>
      <c r="I83" s="12" t="s">
        <v>61</v>
      </c>
      <c r="J83" s="11"/>
      <c r="K83" s="11"/>
      <c r="L83" s="11"/>
    </row>
    <row r="84" spans="1:12" ht="18.75" x14ac:dyDescent="0.3">
      <c r="A84" s="37"/>
      <c r="B84" s="37"/>
      <c r="C84" s="37"/>
      <c r="D84" s="37"/>
      <c r="E84" s="12"/>
      <c r="F84" s="37"/>
      <c r="G84" s="12">
        <v>2024</v>
      </c>
      <c r="H84" s="12">
        <v>2025</v>
      </c>
      <c r="I84" s="12">
        <v>2026</v>
      </c>
      <c r="J84" s="11"/>
      <c r="K84" s="11"/>
      <c r="L84" s="11"/>
    </row>
    <row r="85" spans="1:12" ht="18.75" x14ac:dyDescent="0.3">
      <c r="A85" s="12">
        <v>1</v>
      </c>
      <c r="B85" s="37">
        <v>2</v>
      </c>
      <c r="C85" s="37"/>
      <c r="D85" s="37"/>
      <c r="E85" s="12">
        <v>3</v>
      </c>
      <c r="F85" s="12">
        <v>4</v>
      </c>
      <c r="G85" s="12">
        <v>5</v>
      </c>
      <c r="H85" s="12">
        <v>6</v>
      </c>
      <c r="I85" s="12">
        <v>7</v>
      </c>
      <c r="J85" s="11"/>
      <c r="K85" s="11"/>
      <c r="L85" s="11"/>
    </row>
    <row r="86" spans="1:12" ht="18.75" x14ac:dyDescent="0.3">
      <c r="A86" s="12"/>
      <c r="B86" s="37" t="s">
        <v>97</v>
      </c>
      <c r="C86" s="37"/>
      <c r="D86" s="37"/>
      <c r="E86" s="19">
        <v>2272727.5</v>
      </c>
      <c r="F86" s="19">
        <v>2.2000000000000002</v>
      </c>
      <c r="G86" s="19">
        <v>50000</v>
      </c>
      <c r="H86" s="19">
        <v>50000</v>
      </c>
      <c r="I86" s="19">
        <v>50000</v>
      </c>
      <c r="J86" s="11"/>
      <c r="K86" s="11"/>
      <c r="L86" s="11"/>
    </row>
    <row r="87" spans="1:12" ht="18.75" x14ac:dyDescent="0.3">
      <c r="A87" s="12"/>
      <c r="B87" s="37" t="s">
        <v>111</v>
      </c>
      <c r="C87" s="37"/>
      <c r="D87" s="37"/>
      <c r="E87" s="19"/>
      <c r="F87" s="19"/>
      <c r="G87" s="19"/>
      <c r="H87" s="19"/>
      <c r="I87" s="19"/>
      <c r="J87" s="11"/>
      <c r="K87" s="11"/>
      <c r="L87" s="11"/>
    </row>
    <row r="88" spans="1:12" ht="18.75" x14ac:dyDescent="0.3">
      <c r="A88" s="12"/>
      <c r="B88" s="34" t="s">
        <v>112</v>
      </c>
      <c r="C88" s="35"/>
      <c r="D88" s="36"/>
      <c r="E88" s="19"/>
      <c r="F88" s="19"/>
      <c r="G88" s="19"/>
      <c r="H88" s="19"/>
      <c r="I88" s="19"/>
      <c r="J88" s="11"/>
      <c r="K88" s="11"/>
      <c r="L88" s="11"/>
    </row>
    <row r="89" spans="1:12" ht="18.75" x14ac:dyDescent="0.3">
      <c r="A89" s="12"/>
      <c r="B89" s="38" t="s">
        <v>36</v>
      </c>
      <c r="C89" s="38"/>
      <c r="D89" s="38"/>
      <c r="E89" s="19"/>
      <c r="F89" s="19" t="s">
        <v>37</v>
      </c>
      <c r="G89" s="19">
        <f>G86+G87+G88</f>
        <v>50000</v>
      </c>
      <c r="H89" s="19"/>
      <c r="I89" s="19"/>
      <c r="J89" s="11"/>
      <c r="K89" s="11"/>
      <c r="L89" s="11"/>
    </row>
    <row r="90" spans="1:12" ht="18.75" x14ac:dyDescent="0.3">
      <c r="A90" s="10"/>
      <c r="B90" s="10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12" ht="18.75" x14ac:dyDescent="0.25">
      <c r="A91" s="42" t="s">
        <v>92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2" ht="28.5" customHeight="1" x14ac:dyDescent="0.25">
      <c r="A92" s="39" t="s">
        <v>108</v>
      </c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</row>
    <row r="93" spans="1:12" ht="29.25" customHeight="1" x14ac:dyDescent="0.25">
      <c r="A93" s="39" t="s">
        <v>99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</row>
    <row r="94" spans="1:12" ht="49.5" customHeight="1" x14ac:dyDescent="0.3">
      <c r="A94" s="12" t="s">
        <v>42</v>
      </c>
      <c r="B94" s="37" t="s">
        <v>0</v>
      </c>
      <c r="C94" s="37"/>
      <c r="D94" s="37"/>
      <c r="E94" s="37"/>
      <c r="F94" s="37"/>
      <c r="G94" s="12" t="s">
        <v>57</v>
      </c>
      <c r="H94" s="12" t="s">
        <v>58</v>
      </c>
      <c r="I94" s="12" t="s">
        <v>117</v>
      </c>
      <c r="J94" s="11"/>
      <c r="K94" s="11"/>
      <c r="L94" s="11"/>
    </row>
    <row r="95" spans="1:12" ht="18.75" x14ac:dyDescent="0.3">
      <c r="A95" s="12">
        <v>1</v>
      </c>
      <c r="B95" s="37">
        <v>2</v>
      </c>
      <c r="C95" s="37"/>
      <c r="D95" s="37"/>
      <c r="E95" s="37"/>
      <c r="F95" s="37"/>
      <c r="G95" s="12">
        <v>3</v>
      </c>
      <c r="H95" s="12">
        <v>4</v>
      </c>
      <c r="I95" s="12">
        <v>5</v>
      </c>
      <c r="J95" s="11"/>
      <c r="K95" s="11"/>
      <c r="L95" s="11"/>
    </row>
    <row r="96" spans="1:12" ht="18.75" x14ac:dyDescent="0.3">
      <c r="A96" s="12"/>
      <c r="B96" s="37" t="s">
        <v>100</v>
      </c>
      <c r="C96" s="37"/>
      <c r="D96" s="37"/>
      <c r="E96" s="37"/>
      <c r="F96" s="37"/>
      <c r="G96" s="12"/>
      <c r="H96" s="12"/>
      <c r="I96" s="12"/>
      <c r="J96" s="11"/>
      <c r="K96" s="11"/>
      <c r="L96" s="11"/>
    </row>
    <row r="97" spans="1:12" ht="18.75" x14ac:dyDescent="0.3">
      <c r="A97" s="12"/>
      <c r="B97" s="37"/>
      <c r="C97" s="37"/>
      <c r="D97" s="37"/>
      <c r="E97" s="37"/>
      <c r="F97" s="37"/>
      <c r="G97" s="12"/>
      <c r="H97" s="12"/>
      <c r="I97" s="12"/>
      <c r="J97" s="11"/>
      <c r="K97" s="11"/>
      <c r="L97" s="11"/>
    </row>
    <row r="98" spans="1:12" ht="18.75" x14ac:dyDescent="0.3">
      <c r="A98" s="12"/>
      <c r="B98" s="38" t="s">
        <v>36</v>
      </c>
      <c r="C98" s="38"/>
      <c r="D98" s="38"/>
      <c r="E98" s="38"/>
      <c r="F98" s="38"/>
      <c r="G98" s="12" t="s">
        <v>37</v>
      </c>
      <c r="H98" s="12" t="s">
        <v>37</v>
      </c>
      <c r="I98" s="12"/>
      <c r="J98" s="11"/>
      <c r="K98" s="11"/>
      <c r="L98" s="11"/>
    </row>
    <row r="99" spans="1:12" ht="18.75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1:12" ht="18.75" x14ac:dyDescent="0.25">
      <c r="A100" s="42" t="s">
        <v>62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12" ht="18" customHeight="1" x14ac:dyDescent="0.25">
      <c r="A101" s="43" t="s">
        <v>109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</row>
    <row r="102" spans="1:12" ht="15" customHeight="1" x14ac:dyDescent="0.25">
      <c r="A102" s="39" t="s">
        <v>118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</row>
    <row r="103" spans="1:12" ht="33.75" customHeight="1" x14ac:dyDescent="0.3">
      <c r="A103" s="12" t="s">
        <v>42</v>
      </c>
      <c r="B103" s="37" t="s">
        <v>38</v>
      </c>
      <c r="C103" s="37"/>
      <c r="D103" s="37"/>
      <c r="E103" s="37"/>
      <c r="F103" s="12" t="s">
        <v>63</v>
      </c>
      <c r="G103" s="12" t="s">
        <v>64</v>
      </c>
      <c r="H103" s="12" t="s">
        <v>65</v>
      </c>
      <c r="I103" s="12" t="s">
        <v>116</v>
      </c>
      <c r="J103" s="11"/>
      <c r="K103" s="11"/>
      <c r="L103" s="11"/>
    </row>
    <row r="104" spans="1:12" ht="18.75" x14ac:dyDescent="0.3">
      <c r="A104" s="12">
        <v>1</v>
      </c>
      <c r="B104" s="37">
        <v>2</v>
      </c>
      <c r="C104" s="37"/>
      <c r="D104" s="37"/>
      <c r="E104" s="37"/>
      <c r="F104" s="12">
        <v>3</v>
      </c>
      <c r="G104" s="12">
        <v>4</v>
      </c>
      <c r="H104" s="12">
        <v>5</v>
      </c>
      <c r="I104" s="12">
        <v>6</v>
      </c>
      <c r="J104" s="11"/>
      <c r="K104" s="11"/>
      <c r="L104" s="11"/>
    </row>
    <row r="105" spans="1:12" ht="18.75" x14ac:dyDescent="0.3">
      <c r="A105" s="12"/>
      <c r="B105" s="37" t="s">
        <v>132</v>
      </c>
      <c r="C105" s="37"/>
      <c r="D105" s="37"/>
      <c r="E105" s="37"/>
      <c r="F105" s="12">
        <v>1</v>
      </c>
      <c r="G105" s="12">
        <v>12</v>
      </c>
      <c r="H105" s="12">
        <v>4585</v>
      </c>
      <c r="I105" s="12">
        <v>55000</v>
      </c>
      <c r="J105" s="11"/>
      <c r="K105" s="11"/>
      <c r="L105" s="11"/>
    </row>
    <row r="106" spans="1:12" ht="18.75" x14ac:dyDescent="0.3">
      <c r="A106" s="12"/>
      <c r="B106" s="37"/>
      <c r="C106" s="37"/>
      <c r="D106" s="37"/>
      <c r="E106" s="37"/>
      <c r="F106" s="12">
        <v>1</v>
      </c>
      <c r="G106" s="12"/>
      <c r="H106" s="12"/>
      <c r="I106" s="12"/>
      <c r="J106" s="11"/>
      <c r="K106" s="11"/>
      <c r="L106" s="11"/>
    </row>
    <row r="107" spans="1:12" ht="18.75" x14ac:dyDescent="0.3">
      <c r="A107" s="12"/>
      <c r="B107" s="38" t="s">
        <v>36</v>
      </c>
      <c r="C107" s="38"/>
      <c r="D107" s="38"/>
      <c r="E107" s="38"/>
      <c r="F107" s="12" t="s">
        <v>37</v>
      </c>
      <c r="G107" s="12" t="s">
        <v>37</v>
      </c>
      <c r="H107" s="12" t="s">
        <v>37</v>
      </c>
      <c r="I107" s="12">
        <v>55000</v>
      </c>
      <c r="J107" s="11"/>
      <c r="K107" s="11"/>
      <c r="L107" s="11"/>
    </row>
    <row r="108" spans="1:12" ht="9" customHeight="1" x14ac:dyDescent="0.3">
      <c r="A108" s="10"/>
      <c r="B108" s="10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ht="25.5" customHeight="1" x14ac:dyDescent="0.3">
      <c r="A109" s="41" t="s">
        <v>66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</row>
    <row r="110" spans="1:12" ht="42.75" customHeight="1" x14ac:dyDescent="0.3">
      <c r="A110" s="12" t="s">
        <v>42</v>
      </c>
      <c r="B110" s="37" t="s">
        <v>38</v>
      </c>
      <c r="C110" s="37"/>
      <c r="D110" s="37"/>
      <c r="E110" s="37"/>
      <c r="F110" s="37"/>
      <c r="G110" s="12" t="s">
        <v>67</v>
      </c>
      <c r="H110" s="12" t="s">
        <v>68</v>
      </c>
      <c r="I110" s="12" t="s">
        <v>119</v>
      </c>
      <c r="J110" s="11"/>
      <c r="K110" s="11"/>
      <c r="L110" s="11"/>
    </row>
    <row r="111" spans="1:12" ht="18.75" x14ac:dyDescent="0.3">
      <c r="A111" s="12">
        <v>1</v>
      </c>
      <c r="B111" s="37">
        <v>2</v>
      </c>
      <c r="C111" s="37"/>
      <c r="D111" s="37"/>
      <c r="E111" s="37"/>
      <c r="F111" s="37"/>
      <c r="G111" s="12">
        <v>3</v>
      </c>
      <c r="H111" s="12">
        <v>4</v>
      </c>
      <c r="I111" s="12">
        <v>5</v>
      </c>
      <c r="J111" s="11"/>
      <c r="K111" s="11"/>
      <c r="L111" s="11"/>
    </row>
    <row r="112" spans="1:12" ht="18.75" x14ac:dyDescent="0.3">
      <c r="A112" s="12"/>
      <c r="B112" s="37"/>
      <c r="C112" s="37"/>
      <c r="D112" s="37"/>
      <c r="E112" s="37"/>
      <c r="F112" s="37"/>
      <c r="G112" s="12"/>
      <c r="H112" s="12"/>
      <c r="I112" s="12"/>
      <c r="J112" s="11"/>
      <c r="K112" s="11"/>
      <c r="L112" s="11"/>
    </row>
    <row r="113" spans="1:12" ht="18.75" x14ac:dyDescent="0.3">
      <c r="A113" s="12"/>
      <c r="B113" s="37"/>
      <c r="C113" s="37"/>
      <c r="D113" s="37"/>
      <c r="E113" s="37"/>
      <c r="F113" s="37"/>
      <c r="G113" s="12"/>
      <c r="H113" s="12"/>
      <c r="I113" s="12"/>
      <c r="J113" s="11"/>
      <c r="K113" s="11"/>
      <c r="L113" s="11"/>
    </row>
    <row r="114" spans="1:12" ht="18.75" x14ac:dyDescent="0.3">
      <c r="A114" s="12"/>
      <c r="B114" s="38" t="s">
        <v>36</v>
      </c>
      <c r="C114" s="38"/>
      <c r="D114" s="38"/>
      <c r="E114" s="38"/>
      <c r="F114" s="38"/>
      <c r="G114" s="12"/>
      <c r="H114" s="12"/>
      <c r="I114" s="12"/>
      <c r="J114" s="11"/>
      <c r="K114" s="11"/>
      <c r="L114" s="11"/>
    </row>
    <row r="115" spans="1:12" ht="44.25" customHeight="1" x14ac:dyDescent="0.3">
      <c r="A115" s="41" t="s">
        <v>69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</row>
    <row r="116" spans="1:12" ht="56.25" x14ac:dyDescent="0.3">
      <c r="A116" s="12" t="s">
        <v>42</v>
      </c>
      <c r="B116" s="37" t="s">
        <v>0</v>
      </c>
      <c r="C116" s="37"/>
      <c r="D116" s="37"/>
      <c r="E116" s="37"/>
      <c r="F116" s="12" t="s">
        <v>70</v>
      </c>
      <c r="G116" s="12" t="s">
        <v>71</v>
      </c>
      <c r="H116" s="12" t="s">
        <v>72</v>
      </c>
      <c r="I116" s="12" t="s">
        <v>120</v>
      </c>
      <c r="J116" s="11"/>
      <c r="K116" s="11"/>
      <c r="L116" s="11"/>
    </row>
    <row r="117" spans="1:12" ht="18.75" x14ac:dyDescent="0.3">
      <c r="A117" s="12">
        <v>1</v>
      </c>
      <c r="B117" s="37">
        <v>2</v>
      </c>
      <c r="C117" s="37"/>
      <c r="D117" s="37"/>
      <c r="E117" s="37"/>
      <c r="F117" s="12">
        <v>4</v>
      </c>
      <c r="G117" s="12">
        <v>5</v>
      </c>
      <c r="H117" s="12">
        <v>6</v>
      </c>
      <c r="I117" s="12">
        <v>6</v>
      </c>
      <c r="J117" s="11"/>
      <c r="K117" s="11"/>
      <c r="L117" s="11"/>
    </row>
    <row r="118" spans="1:12" ht="18.75" x14ac:dyDescent="0.3">
      <c r="A118" s="12"/>
      <c r="B118" s="37" t="s">
        <v>5</v>
      </c>
      <c r="C118" s="37"/>
      <c r="D118" s="37"/>
      <c r="E118" s="37"/>
      <c r="F118" s="19">
        <v>10174.620000000001</v>
      </c>
      <c r="G118" s="19">
        <v>11.74</v>
      </c>
      <c r="H118" s="19"/>
      <c r="I118" s="31">
        <f>F118*G118-0.04</f>
        <v>119449.99880000002</v>
      </c>
      <c r="J118" s="11"/>
      <c r="K118" s="11"/>
      <c r="L118" s="11"/>
    </row>
    <row r="119" spans="1:12" ht="18.75" customHeight="1" x14ac:dyDescent="0.3">
      <c r="A119" s="12"/>
      <c r="B119" s="34" t="s">
        <v>101</v>
      </c>
      <c r="C119" s="35"/>
      <c r="D119" s="35"/>
      <c r="E119" s="36"/>
      <c r="F119" s="19">
        <v>1875.74</v>
      </c>
      <c r="G119" s="19">
        <v>34.119999999999997</v>
      </c>
      <c r="H119" s="19"/>
      <c r="I119" s="31">
        <f>F119*G119-0.25</f>
        <v>63999.998799999994</v>
      </c>
      <c r="J119" s="11"/>
      <c r="K119" s="11"/>
      <c r="L119" s="11"/>
    </row>
    <row r="120" spans="1:12" ht="18.75" x14ac:dyDescent="0.3">
      <c r="A120" s="12"/>
      <c r="B120" s="37"/>
      <c r="C120" s="37"/>
      <c r="D120" s="37"/>
      <c r="E120" s="37"/>
      <c r="F120" s="19"/>
      <c r="G120" s="19"/>
      <c r="H120" s="19"/>
      <c r="I120" s="12"/>
      <c r="J120" s="11"/>
      <c r="K120" s="11"/>
      <c r="L120" s="11"/>
    </row>
    <row r="121" spans="1:12" ht="18.75" x14ac:dyDescent="0.3">
      <c r="A121" s="12"/>
      <c r="B121" s="38"/>
      <c r="C121" s="38"/>
      <c r="D121" s="38"/>
      <c r="E121" s="38"/>
      <c r="F121" s="12" t="s">
        <v>37</v>
      </c>
      <c r="G121" s="12" t="s">
        <v>37</v>
      </c>
      <c r="H121" s="12" t="s">
        <v>37</v>
      </c>
      <c r="I121" s="12">
        <v>162460</v>
      </c>
      <c r="J121" s="11"/>
      <c r="K121" s="11"/>
      <c r="L121" s="11"/>
    </row>
    <row r="122" spans="1:12" ht="25.5" customHeight="1" x14ac:dyDescent="0.3">
      <c r="A122" s="40" t="s">
        <v>73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</row>
    <row r="123" spans="1:12" ht="56.25" x14ac:dyDescent="0.3">
      <c r="A123" s="12" t="s">
        <v>42</v>
      </c>
      <c r="B123" s="37" t="s">
        <v>0</v>
      </c>
      <c r="C123" s="37"/>
      <c r="D123" s="37"/>
      <c r="E123" s="37"/>
      <c r="F123" s="37"/>
      <c r="G123" s="12" t="s">
        <v>74</v>
      </c>
      <c r="H123" s="12" t="s">
        <v>75</v>
      </c>
      <c r="I123" s="12" t="s">
        <v>76</v>
      </c>
      <c r="J123" s="11"/>
      <c r="K123" s="11"/>
      <c r="L123" s="11"/>
    </row>
    <row r="124" spans="1:12" ht="18.75" x14ac:dyDescent="0.3">
      <c r="A124" s="12">
        <v>1</v>
      </c>
      <c r="B124" s="37">
        <v>2</v>
      </c>
      <c r="C124" s="37"/>
      <c r="D124" s="37"/>
      <c r="E124" s="37"/>
      <c r="F124" s="37"/>
      <c r="G124" s="12">
        <v>4</v>
      </c>
      <c r="H124" s="12">
        <v>5</v>
      </c>
      <c r="I124" s="12">
        <v>6</v>
      </c>
      <c r="J124" s="11"/>
      <c r="K124" s="11"/>
      <c r="L124" s="11"/>
    </row>
    <row r="125" spans="1:12" ht="18.75" x14ac:dyDescent="0.3">
      <c r="A125" s="12"/>
      <c r="B125" s="37"/>
      <c r="C125" s="37"/>
      <c r="D125" s="37"/>
      <c r="E125" s="37"/>
      <c r="F125" s="37"/>
      <c r="G125" s="12"/>
      <c r="H125" s="12"/>
      <c r="I125" s="12"/>
      <c r="J125" s="11"/>
      <c r="K125" s="11"/>
      <c r="L125" s="11"/>
    </row>
    <row r="126" spans="1:12" ht="18.75" x14ac:dyDescent="0.3">
      <c r="A126" s="12"/>
      <c r="B126" s="37"/>
      <c r="C126" s="37"/>
      <c r="D126" s="37"/>
      <c r="E126" s="37"/>
      <c r="F126" s="37"/>
      <c r="G126" s="12"/>
      <c r="H126" s="12"/>
      <c r="I126" s="12"/>
      <c r="J126" s="11"/>
      <c r="K126" s="11"/>
      <c r="L126" s="11"/>
    </row>
    <row r="127" spans="1:12" ht="18.75" x14ac:dyDescent="0.3">
      <c r="A127" s="12"/>
      <c r="B127" s="38" t="s">
        <v>36</v>
      </c>
      <c r="C127" s="38"/>
      <c r="D127" s="38"/>
      <c r="E127" s="38"/>
      <c r="F127" s="38"/>
      <c r="G127" s="12" t="s">
        <v>37</v>
      </c>
      <c r="H127" s="12" t="s">
        <v>37</v>
      </c>
      <c r="I127" s="12" t="s">
        <v>37</v>
      </c>
      <c r="J127" s="11"/>
      <c r="K127" s="11"/>
      <c r="L127" s="11"/>
    </row>
    <row r="128" spans="1:12" ht="18.75" x14ac:dyDescent="0.25">
      <c r="A128" s="39" t="s">
        <v>77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</row>
    <row r="129" spans="1:12" ht="16.5" customHeight="1" x14ac:dyDescent="0.25">
      <c r="A129" s="39" t="s">
        <v>78</v>
      </c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</row>
    <row r="130" spans="1:12" ht="23.25" customHeight="1" x14ac:dyDescent="0.25">
      <c r="A130" s="39" t="s">
        <v>79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</row>
    <row r="131" spans="1:12" ht="75" x14ac:dyDescent="0.3">
      <c r="A131" s="12" t="s">
        <v>42</v>
      </c>
      <c r="B131" s="37" t="s">
        <v>38</v>
      </c>
      <c r="C131" s="37"/>
      <c r="D131" s="37"/>
      <c r="E131" s="37"/>
      <c r="F131" s="37"/>
      <c r="G131" s="12" t="s">
        <v>80</v>
      </c>
      <c r="H131" s="12" t="s">
        <v>81</v>
      </c>
      <c r="I131" s="12" t="s">
        <v>82</v>
      </c>
      <c r="J131" s="11"/>
      <c r="K131" s="11"/>
      <c r="L131" s="11"/>
    </row>
    <row r="132" spans="1:12" ht="18.75" x14ac:dyDescent="0.3">
      <c r="A132" s="12">
        <v>1</v>
      </c>
      <c r="B132" s="37">
        <v>2</v>
      </c>
      <c r="C132" s="37"/>
      <c r="D132" s="37"/>
      <c r="E132" s="37"/>
      <c r="F132" s="37"/>
      <c r="G132" s="12">
        <v>3</v>
      </c>
      <c r="H132" s="12">
        <v>4</v>
      </c>
      <c r="I132" s="12">
        <v>5</v>
      </c>
      <c r="J132" s="11"/>
      <c r="K132" s="11"/>
      <c r="L132" s="11"/>
    </row>
    <row r="133" spans="1:12" ht="18.75" x14ac:dyDescent="0.3">
      <c r="A133" s="12"/>
      <c r="B133" s="37" t="s">
        <v>102</v>
      </c>
      <c r="C133" s="37"/>
      <c r="D133" s="37"/>
      <c r="E133" s="37"/>
      <c r="F133" s="37"/>
      <c r="G133" s="19">
        <v>2</v>
      </c>
      <c r="H133" s="19">
        <v>8</v>
      </c>
      <c r="I133" s="12">
        <v>5643947.3700000001</v>
      </c>
      <c r="J133" s="11"/>
      <c r="K133" s="11"/>
      <c r="L133" s="11"/>
    </row>
    <row r="134" spans="1:12" ht="18.75" x14ac:dyDescent="0.3">
      <c r="A134" s="12"/>
      <c r="B134" s="34"/>
      <c r="C134" s="35"/>
      <c r="D134" s="35"/>
      <c r="E134" s="35"/>
      <c r="F134" s="36"/>
      <c r="G134" s="19"/>
      <c r="H134" s="19"/>
      <c r="I134" s="12">
        <v>0</v>
      </c>
      <c r="J134" s="11"/>
      <c r="K134" s="11"/>
      <c r="L134" s="11"/>
    </row>
    <row r="135" spans="1:12" ht="18.75" x14ac:dyDescent="0.3">
      <c r="A135" s="12"/>
      <c r="B135" s="34"/>
      <c r="C135" s="35"/>
      <c r="D135" s="35"/>
      <c r="E135" s="35"/>
      <c r="F135" s="36"/>
      <c r="G135" s="19"/>
      <c r="H135" s="19"/>
      <c r="I135" s="12"/>
      <c r="J135" s="11"/>
      <c r="K135" s="11"/>
      <c r="L135" s="11"/>
    </row>
    <row r="136" spans="1:12" ht="18.75" x14ac:dyDescent="0.3">
      <c r="A136" s="12"/>
      <c r="B136" s="38" t="s">
        <v>36</v>
      </c>
      <c r="C136" s="38"/>
      <c r="D136" s="38"/>
      <c r="E136" s="38"/>
      <c r="F136" s="38"/>
      <c r="G136" s="19" t="s">
        <v>37</v>
      </c>
      <c r="H136" s="19" t="s">
        <v>37</v>
      </c>
      <c r="I136" s="12">
        <f>SUM(I133:I135)</f>
        <v>5643947.3700000001</v>
      </c>
      <c r="J136" s="11"/>
      <c r="K136" s="11"/>
      <c r="L136" s="11"/>
    </row>
    <row r="137" spans="1:12" ht="18.75" x14ac:dyDescent="0.3">
      <c r="A137" s="10"/>
      <c r="B137" s="10"/>
      <c r="C137" s="11"/>
      <c r="D137" s="11"/>
      <c r="E137" s="11"/>
      <c r="F137" s="11"/>
      <c r="G137" s="11"/>
      <c r="H137" s="11"/>
      <c r="I137" s="11"/>
      <c r="J137" s="11"/>
      <c r="K137" s="11"/>
      <c r="L137" s="11"/>
    </row>
    <row r="138" spans="1:12" ht="25.5" customHeight="1" x14ac:dyDescent="0.25">
      <c r="A138" s="39" t="s">
        <v>83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</row>
    <row r="139" spans="1:12" ht="45.75" customHeight="1" x14ac:dyDescent="0.3">
      <c r="A139" s="12" t="s">
        <v>42</v>
      </c>
      <c r="B139" s="37" t="s">
        <v>38</v>
      </c>
      <c r="C139" s="37"/>
      <c r="D139" s="37"/>
      <c r="E139" s="37"/>
      <c r="F139" s="37"/>
      <c r="G139" s="37"/>
      <c r="H139" s="12" t="s">
        <v>84</v>
      </c>
      <c r="I139" s="12" t="s">
        <v>85</v>
      </c>
      <c r="J139" s="11"/>
      <c r="K139" s="11"/>
      <c r="L139" s="11"/>
    </row>
    <row r="140" spans="1:12" ht="18.75" x14ac:dyDescent="0.3">
      <c r="A140" s="12">
        <v>1</v>
      </c>
      <c r="B140" s="37">
        <v>2</v>
      </c>
      <c r="C140" s="37"/>
      <c r="D140" s="37"/>
      <c r="E140" s="37"/>
      <c r="F140" s="37"/>
      <c r="G140" s="37"/>
      <c r="H140" s="12">
        <v>3</v>
      </c>
      <c r="I140" s="12">
        <v>4</v>
      </c>
      <c r="J140" s="11"/>
      <c r="K140" s="11"/>
      <c r="L140" s="11"/>
    </row>
    <row r="141" spans="1:12" ht="18.75" x14ac:dyDescent="0.3">
      <c r="A141" s="12"/>
      <c r="B141" s="37" t="s">
        <v>103</v>
      </c>
      <c r="C141" s="37"/>
      <c r="D141" s="37"/>
      <c r="E141" s="37"/>
      <c r="F141" s="37"/>
      <c r="G141" s="37"/>
      <c r="H141" s="19">
        <v>2</v>
      </c>
      <c r="I141" s="12">
        <v>116000</v>
      </c>
      <c r="J141" s="11"/>
      <c r="K141" s="11"/>
      <c r="L141" s="11"/>
    </row>
    <row r="142" spans="1:12" ht="18.75" x14ac:dyDescent="0.3">
      <c r="A142" s="12"/>
      <c r="B142" s="37" t="s">
        <v>113</v>
      </c>
      <c r="C142" s="37"/>
      <c r="D142" s="37"/>
      <c r="E142" s="37"/>
      <c r="F142" s="37"/>
      <c r="G142" s="37"/>
      <c r="H142" s="12"/>
      <c r="I142" s="12">
        <v>36000</v>
      </c>
      <c r="J142" s="11"/>
      <c r="K142" s="11"/>
      <c r="L142" s="11"/>
    </row>
    <row r="143" spans="1:12" ht="18.75" x14ac:dyDescent="0.3">
      <c r="A143" s="12"/>
      <c r="B143" s="34" t="s">
        <v>124</v>
      </c>
      <c r="C143" s="35"/>
      <c r="D143" s="35"/>
      <c r="E143" s="35"/>
      <c r="F143" s="35"/>
      <c r="G143" s="36"/>
      <c r="H143" s="12"/>
      <c r="I143" s="12">
        <v>48000</v>
      </c>
      <c r="J143" s="11"/>
      <c r="K143" s="11"/>
      <c r="L143" s="11"/>
    </row>
    <row r="144" spans="1:12" ht="18.75" x14ac:dyDescent="0.3">
      <c r="A144" s="12"/>
      <c r="B144" s="38" t="s">
        <v>36</v>
      </c>
      <c r="C144" s="38"/>
      <c r="D144" s="38"/>
      <c r="E144" s="38"/>
      <c r="F144" s="38"/>
      <c r="G144" s="38"/>
      <c r="H144" s="12" t="s">
        <v>37</v>
      </c>
      <c r="I144" s="12">
        <f>SUM(I141:I143)</f>
        <v>200000</v>
      </c>
      <c r="J144" s="11"/>
      <c r="K144" s="11"/>
      <c r="L144" s="11"/>
    </row>
    <row r="145" spans="1:12" ht="18.75" x14ac:dyDescent="0.3">
      <c r="A145" s="10"/>
      <c r="B145" s="10"/>
      <c r="C145" s="11"/>
      <c r="D145" s="11"/>
      <c r="E145" s="11"/>
      <c r="F145" s="11"/>
      <c r="G145" s="11"/>
      <c r="H145" s="11"/>
      <c r="I145" s="11"/>
      <c r="J145" s="11"/>
      <c r="K145" s="11"/>
      <c r="L145" s="11"/>
    </row>
    <row r="146" spans="1:12" ht="15" customHeight="1" x14ac:dyDescent="0.25">
      <c r="A146" s="39" t="s">
        <v>93</v>
      </c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</row>
    <row r="147" spans="1:12" ht="56.25" x14ac:dyDescent="0.3">
      <c r="A147" s="12" t="s">
        <v>42</v>
      </c>
      <c r="B147" s="37" t="s">
        <v>38</v>
      </c>
      <c r="C147" s="37"/>
      <c r="D147" s="37"/>
      <c r="E147" s="37"/>
      <c r="F147" s="37"/>
      <c r="G147" s="12" t="s">
        <v>74</v>
      </c>
      <c r="H147" s="12" t="s">
        <v>86</v>
      </c>
      <c r="I147" s="12" t="s">
        <v>121</v>
      </c>
      <c r="J147" s="11"/>
      <c r="K147" s="11"/>
      <c r="L147" s="11"/>
    </row>
    <row r="148" spans="1:12" ht="18.75" x14ac:dyDescent="0.3">
      <c r="A148" s="12"/>
      <c r="B148" s="37">
        <v>1</v>
      </c>
      <c r="C148" s="37"/>
      <c r="D148" s="37"/>
      <c r="E148" s="37"/>
      <c r="F148" s="37"/>
      <c r="G148" s="12">
        <v>2</v>
      </c>
      <c r="H148" s="12">
        <v>3</v>
      </c>
      <c r="I148" s="12">
        <v>4</v>
      </c>
      <c r="J148" s="11"/>
      <c r="K148" s="11"/>
      <c r="L148" s="11"/>
    </row>
    <row r="149" spans="1:12" ht="18.75" x14ac:dyDescent="0.3">
      <c r="A149" s="12"/>
      <c r="B149" s="34" t="s">
        <v>126</v>
      </c>
      <c r="C149" s="35"/>
      <c r="D149" s="35"/>
      <c r="E149" s="35"/>
      <c r="F149" s="36"/>
      <c r="G149" s="19">
        <v>4</v>
      </c>
      <c r="H149" s="19"/>
      <c r="I149" s="12">
        <v>15000</v>
      </c>
      <c r="J149" s="11"/>
      <c r="K149" s="11"/>
      <c r="L149" s="11"/>
    </row>
    <row r="150" spans="1:12" ht="18.75" x14ac:dyDescent="0.3">
      <c r="A150" s="12"/>
      <c r="B150" s="20"/>
      <c r="C150" s="21"/>
      <c r="D150" s="21"/>
      <c r="E150" s="22"/>
      <c r="F150" s="23"/>
      <c r="G150" s="19"/>
      <c r="H150" s="19"/>
      <c r="I150" s="12"/>
      <c r="J150" s="11"/>
      <c r="K150" s="11"/>
      <c r="L150" s="11"/>
    </row>
    <row r="151" spans="1:12" ht="18.75" x14ac:dyDescent="0.3">
      <c r="A151" s="12"/>
      <c r="B151" s="37" t="s">
        <v>104</v>
      </c>
      <c r="C151" s="37"/>
      <c r="D151" s="37"/>
      <c r="E151" s="37"/>
      <c r="F151" s="37"/>
      <c r="G151" s="19">
        <v>27</v>
      </c>
      <c r="H151" s="19">
        <v>19691.5</v>
      </c>
      <c r="I151" s="12">
        <v>430000</v>
      </c>
      <c r="J151" s="11"/>
      <c r="K151" s="11"/>
      <c r="L151" s="11"/>
    </row>
    <row r="152" spans="1:12" ht="18.75" x14ac:dyDescent="0.3">
      <c r="A152" s="12"/>
      <c r="B152" s="20"/>
      <c r="C152" s="35" t="s">
        <v>114</v>
      </c>
      <c r="D152" s="35"/>
      <c r="E152" s="35"/>
      <c r="F152" s="23"/>
      <c r="G152" s="19">
        <v>50</v>
      </c>
      <c r="H152" s="19">
        <v>150</v>
      </c>
      <c r="I152" s="12">
        <v>15000</v>
      </c>
      <c r="J152" s="11"/>
      <c r="K152" s="11"/>
      <c r="L152" s="11"/>
    </row>
    <row r="153" spans="1:12" ht="18.75" x14ac:dyDescent="0.3">
      <c r="A153" s="12"/>
      <c r="B153" s="34" t="s">
        <v>127</v>
      </c>
      <c r="C153" s="35"/>
      <c r="D153" s="35"/>
      <c r="E153" s="35"/>
      <c r="F153" s="36"/>
      <c r="G153" s="19"/>
      <c r="H153" s="19"/>
      <c r="I153" s="12">
        <v>29952.63</v>
      </c>
      <c r="J153" s="11"/>
      <c r="K153" s="11"/>
      <c r="L153" s="11"/>
    </row>
    <row r="154" spans="1:12" ht="34.5" customHeight="1" x14ac:dyDescent="0.3">
      <c r="A154" s="12"/>
      <c r="B154" s="20"/>
      <c r="C154" s="21"/>
      <c r="D154" s="21"/>
      <c r="E154" s="21"/>
      <c r="F154" s="23"/>
      <c r="G154" s="19"/>
      <c r="H154" s="19"/>
      <c r="I154" s="12"/>
      <c r="J154" s="11"/>
      <c r="K154" s="11"/>
      <c r="L154" s="11"/>
    </row>
    <row r="155" spans="1:12" ht="18.75" x14ac:dyDescent="0.3">
      <c r="A155" s="12"/>
      <c r="B155" s="34"/>
      <c r="C155" s="35"/>
      <c r="D155" s="35"/>
      <c r="E155" s="35"/>
      <c r="F155" s="36"/>
      <c r="G155" s="19"/>
      <c r="H155" s="19"/>
      <c r="I155" s="12"/>
      <c r="J155" s="11"/>
      <c r="K155" s="11"/>
      <c r="L155" s="11"/>
    </row>
    <row r="156" spans="1:12" ht="18.75" x14ac:dyDescent="0.3">
      <c r="A156" s="12"/>
      <c r="B156" s="34"/>
      <c r="C156" s="35"/>
      <c r="D156" s="35"/>
      <c r="E156" s="35"/>
      <c r="F156" s="36"/>
      <c r="G156" s="19"/>
      <c r="H156" s="19"/>
      <c r="I156" s="12"/>
      <c r="J156" s="11"/>
      <c r="K156" s="11"/>
      <c r="L156" s="11"/>
    </row>
    <row r="157" spans="1:12" ht="18.75" x14ac:dyDescent="0.3">
      <c r="A157" s="12"/>
      <c r="B157" s="34"/>
      <c r="C157" s="35"/>
      <c r="D157" s="35"/>
      <c r="E157" s="35"/>
      <c r="F157" s="36"/>
      <c r="G157" s="19"/>
      <c r="H157" s="19"/>
      <c r="I157" s="12"/>
      <c r="J157" s="11"/>
      <c r="K157" s="11"/>
      <c r="L157" s="11"/>
    </row>
    <row r="158" spans="1:12" ht="18.75" x14ac:dyDescent="0.3">
      <c r="A158" s="12"/>
      <c r="B158" s="34"/>
      <c r="C158" s="35"/>
      <c r="D158" s="35"/>
      <c r="E158" s="35"/>
      <c r="F158" s="36"/>
      <c r="G158" s="19"/>
      <c r="H158" s="19"/>
      <c r="I158" s="12"/>
      <c r="J158" s="11"/>
      <c r="K158" s="11"/>
      <c r="L158" s="11"/>
    </row>
    <row r="159" spans="1:12" ht="18.75" x14ac:dyDescent="0.3">
      <c r="A159" s="12"/>
      <c r="B159" s="34"/>
      <c r="C159" s="35"/>
      <c r="D159" s="35"/>
      <c r="E159" s="35"/>
      <c r="F159" s="36"/>
      <c r="G159" s="19"/>
      <c r="H159" s="19"/>
      <c r="I159" s="12"/>
      <c r="J159" s="11"/>
      <c r="K159" s="11"/>
      <c r="L159" s="11"/>
    </row>
    <row r="160" spans="1:12" ht="18.75" x14ac:dyDescent="0.3">
      <c r="A160" s="12"/>
      <c r="B160" s="34" t="s">
        <v>105</v>
      </c>
      <c r="C160" s="35"/>
      <c r="D160" s="35"/>
      <c r="E160" s="35"/>
      <c r="F160" s="36"/>
      <c r="G160" s="12"/>
      <c r="H160" s="12" t="s">
        <v>37</v>
      </c>
      <c r="I160" s="12">
        <f>SUM(I149:I159)</f>
        <v>489952.63</v>
      </c>
      <c r="J160" s="11"/>
      <c r="K160" s="11"/>
      <c r="L160" s="11"/>
    </row>
    <row r="161" spans="1:12" ht="18.75" x14ac:dyDescent="0.3">
      <c r="A161" s="24"/>
      <c r="B161" s="24"/>
      <c r="C161" s="11"/>
      <c r="D161" s="11"/>
      <c r="E161" s="11"/>
      <c r="F161" s="11"/>
      <c r="G161" s="11"/>
      <c r="H161" s="11"/>
      <c r="I161" s="11"/>
      <c r="J161" s="11"/>
      <c r="K161" s="11"/>
      <c r="L161" s="11"/>
    </row>
    <row r="162" spans="1:12" ht="18.75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</sheetData>
  <mergeCells count="182">
    <mergeCell ref="B158:F158"/>
    <mergeCell ref="B157:F157"/>
    <mergeCell ref="B159:F159"/>
    <mergeCell ref="E51:F51"/>
    <mergeCell ref="B48:D48"/>
    <mergeCell ref="B49:D49"/>
    <mergeCell ref="B88:D88"/>
    <mergeCell ref="B153:F153"/>
    <mergeCell ref="A130:L130"/>
    <mergeCell ref="B123:F123"/>
    <mergeCell ref="B124:F124"/>
    <mergeCell ref="B125:F125"/>
    <mergeCell ref="B126:F126"/>
    <mergeCell ref="B127:F127"/>
    <mergeCell ref="B131:F131"/>
    <mergeCell ref="A146:L146"/>
    <mergeCell ref="A138:L138"/>
    <mergeCell ref="B132:F132"/>
    <mergeCell ref="B133:F133"/>
    <mergeCell ref="B136:F136"/>
    <mergeCell ref="B139:G139"/>
    <mergeCell ref="B140:G140"/>
    <mergeCell ref="B56:H57"/>
    <mergeCell ref="B74:F74"/>
    <mergeCell ref="B75:F75"/>
    <mergeCell ref="A72:L72"/>
    <mergeCell ref="A73:L73"/>
    <mergeCell ref="A71:L71"/>
    <mergeCell ref="A56:A57"/>
    <mergeCell ref="B58:H58"/>
    <mergeCell ref="B59:H59"/>
    <mergeCell ref="I56:J56"/>
    <mergeCell ref="A60:A61"/>
    <mergeCell ref="I60:I61"/>
    <mergeCell ref="J60:J61"/>
    <mergeCell ref="B60:H60"/>
    <mergeCell ref="B61:H61"/>
    <mergeCell ref="B62:H62"/>
    <mergeCell ref="B63:H63"/>
    <mergeCell ref="A64:A65"/>
    <mergeCell ref="I64:I65"/>
    <mergeCell ref="J64:J65"/>
    <mergeCell ref="B64:H64"/>
    <mergeCell ref="B65:H65"/>
    <mergeCell ref="B66:H66"/>
    <mergeCell ref="B67:H67"/>
    <mergeCell ref="B68:H68"/>
    <mergeCell ref="B69:H69"/>
    <mergeCell ref="B51:D51"/>
    <mergeCell ref="B114:F114"/>
    <mergeCell ref="A53:L53"/>
    <mergeCell ref="A54:L54"/>
    <mergeCell ref="A55:L55"/>
    <mergeCell ref="A1:L1"/>
    <mergeCell ref="A6:B6"/>
    <mergeCell ref="A7:B7"/>
    <mergeCell ref="A8:B8"/>
    <mergeCell ref="A47:I47"/>
    <mergeCell ref="A21:B21"/>
    <mergeCell ref="A22:B22"/>
    <mergeCell ref="A23:B23"/>
    <mergeCell ref="A24:B24"/>
    <mergeCell ref="A16:B17"/>
    <mergeCell ref="A13:B13"/>
    <mergeCell ref="C16:C17"/>
    <mergeCell ref="A46:I46"/>
    <mergeCell ref="A36:A38"/>
    <mergeCell ref="D36:D38"/>
    <mergeCell ref="E36:H36"/>
    <mergeCell ref="I36:I38"/>
    <mergeCell ref="E37:E38"/>
    <mergeCell ref="A31:L31"/>
    <mergeCell ref="A14:N14"/>
    <mergeCell ref="A25:B25"/>
    <mergeCell ref="P14:S14"/>
    <mergeCell ref="T14:U14"/>
    <mergeCell ref="V14:W14"/>
    <mergeCell ref="A9:B9"/>
    <mergeCell ref="A10:B10"/>
    <mergeCell ref="J4:L4"/>
    <mergeCell ref="D16:F16"/>
    <mergeCell ref="G16:I16"/>
    <mergeCell ref="J16:L16"/>
    <mergeCell ref="A15:J15"/>
    <mergeCell ref="A19:B19"/>
    <mergeCell ref="A20:B20"/>
    <mergeCell ref="A27:L27"/>
    <mergeCell ref="A28:L28"/>
    <mergeCell ref="A29:L29"/>
    <mergeCell ref="A30:L30"/>
    <mergeCell ref="A18:B18"/>
    <mergeCell ref="B50:D50"/>
    <mergeCell ref="A33:L33"/>
    <mergeCell ref="A32:L32"/>
    <mergeCell ref="E48:F48"/>
    <mergeCell ref="E49:F49"/>
    <mergeCell ref="E50:F50"/>
    <mergeCell ref="A45:I45"/>
    <mergeCell ref="B40:C40"/>
    <mergeCell ref="B42:C42"/>
    <mergeCell ref="A43:C43"/>
    <mergeCell ref="B39:C39"/>
    <mergeCell ref="B36:C38"/>
    <mergeCell ref="A35:L35"/>
    <mergeCell ref="F37:H37"/>
    <mergeCell ref="O2:Q3"/>
    <mergeCell ref="R2:R3"/>
    <mergeCell ref="S2:T3"/>
    <mergeCell ref="U2:V3"/>
    <mergeCell ref="W2:X3"/>
    <mergeCell ref="C4:C5"/>
    <mergeCell ref="D4:F4"/>
    <mergeCell ref="G4:I4"/>
    <mergeCell ref="O4:O13"/>
    <mergeCell ref="P4:P13"/>
    <mergeCell ref="Q4:X13"/>
    <mergeCell ref="A3:L3"/>
    <mergeCell ref="A2:D2"/>
    <mergeCell ref="A11:B11"/>
    <mergeCell ref="A12:B12"/>
    <mergeCell ref="A4:B5"/>
    <mergeCell ref="B143:G143"/>
    <mergeCell ref="B160:F160"/>
    <mergeCell ref="B76:F76"/>
    <mergeCell ref="B77:F77"/>
    <mergeCell ref="B78:F78"/>
    <mergeCell ref="B83:D83"/>
    <mergeCell ref="B84:D84"/>
    <mergeCell ref="B85:D85"/>
    <mergeCell ref="B86:D86"/>
    <mergeCell ref="B87:D87"/>
    <mergeCell ref="B89:D89"/>
    <mergeCell ref="A99:L99"/>
    <mergeCell ref="A100:L100"/>
    <mergeCell ref="A101:L101"/>
    <mergeCell ref="A93:L93"/>
    <mergeCell ref="B94:F94"/>
    <mergeCell ref="B95:F95"/>
    <mergeCell ref="B96:F96"/>
    <mergeCell ref="B97:F97"/>
    <mergeCell ref="B98:F98"/>
    <mergeCell ref="A109:L109"/>
    <mergeCell ref="A102:L102"/>
    <mergeCell ref="A91:L91"/>
    <mergeCell ref="B106:E106"/>
    <mergeCell ref="A82:L82"/>
    <mergeCell ref="A80:L80"/>
    <mergeCell ref="A81:L81"/>
    <mergeCell ref="A83:A84"/>
    <mergeCell ref="F83:F84"/>
    <mergeCell ref="B103:E103"/>
    <mergeCell ref="B104:E104"/>
    <mergeCell ref="B105:E105"/>
    <mergeCell ref="B142:G142"/>
    <mergeCell ref="B141:G141"/>
    <mergeCell ref="B135:F135"/>
    <mergeCell ref="B134:F134"/>
    <mergeCell ref="B107:E107"/>
    <mergeCell ref="J66:J67"/>
    <mergeCell ref="B156:F156"/>
    <mergeCell ref="B155:F155"/>
    <mergeCell ref="B110:F110"/>
    <mergeCell ref="B111:F111"/>
    <mergeCell ref="B112:F112"/>
    <mergeCell ref="B113:F113"/>
    <mergeCell ref="C152:E152"/>
    <mergeCell ref="B149:F149"/>
    <mergeCell ref="B147:F147"/>
    <mergeCell ref="B119:E119"/>
    <mergeCell ref="B151:F151"/>
    <mergeCell ref="B148:F148"/>
    <mergeCell ref="B117:E117"/>
    <mergeCell ref="B118:E118"/>
    <mergeCell ref="B120:E120"/>
    <mergeCell ref="B121:E121"/>
    <mergeCell ref="A128:L128"/>
    <mergeCell ref="A129:L129"/>
    <mergeCell ref="A122:L122"/>
    <mergeCell ref="A115:L115"/>
    <mergeCell ref="B116:E116"/>
    <mergeCell ref="B144:G144"/>
    <mergeCell ref="A92:L92"/>
  </mergeCells>
  <pageMargins left="0.25" right="0.25" top="0.75" bottom="0.75" header="0.3" footer="0.3"/>
  <pageSetup paperSize="9" scale="76" fitToHeight="0" orientation="landscape" r:id="rId1"/>
  <rowBreaks count="3" manualBreakCount="3">
    <brk id="26" max="10" man="1"/>
    <brk id="70" max="11" man="1"/>
    <brk id="121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Расчеты</vt:lpstr>
      <vt:lpstr>Расчеты!Область_печати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user</cp:lastModifiedBy>
  <cp:lastPrinted>2025-01-10T06:22:46Z</cp:lastPrinted>
  <dcterms:created xsi:type="dcterms:W3CDTF">2019-12-26T07:11:55Z</dcterms:created>
  <dcterms:modified xsi:type="dcterms:W3CDTF">2025-01-10T06:25:50Z</dcterms:modified>
</cp:coreProperties>
</file>